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V:\PUBLICACION PARA LA WEB\VOLUMEN V\"/>
    </mc:Choice>
  </mc:AlternateContent>
  <bookViews>
    <workbookView xWindow="360" yWindow="270" windowWidth="14940" windowHeight="9150"/>
  </bookViews>
  <sheets>
    <sheet name="Cuadro 1" sheetId="1" r:id="rId1"/>
  </sheets>
  <definedNames>
    <definedName name="_xlnm._FilterDatabase" localSheetId="0" hidden="1">'Cuadro 1'!$A$1:$H$708</definedName>
    <definedName name="_xlnm.Print_Area" localSheetId="0">'Cuadro 1'!$A$1:$H$711</definedName>
    <definedName name="_xlnm.Print_Titles" localSheetId="0">'Cuadro 1'!$1:$3</definedName>
  </definedNames>
  <calcPr calcId="152511"/>
</workbook>
</file>

<file path=xl/calcChain.xml><?xml version="1.0" encoding="utf-8"?>
<calcChain xmlns="http://schemas.openxmlformats.org/spreadsheetml/2006/main">
  <c r="C560" i="1" l="1"/>
  <c r="C703" i="1" l="1"/>
  <c r="D703" i="1"/>
  <c r="E703" i="1"/>
  <c r="F703" i="1"/>
  <c r="G703" i="1"/>
  <c r="H703" i="1"/>
  <c r="B703" i="1"/>
  <c r="C697" i="1"/>
  <c r="D697" i="1"/>
  <c r="E697" i="1"/>
  <c r="F697" i="1"/>
  <c r="G697" i="1"/>
  <c r="H697" i="1"/>
  <c r="B697" i="1"/>
  <c r="C691" i="1"/>
  <c r="D691" i="1"/>
  <c r="E691" i="1"/>
  <c r="F691" i="1"/>
  <c r="G691" i="1"/>
  <c r="H691" i="1"/>
  <c r="B691" i="1"/>
  <c r="C683" i="1"/>
  <c r="D683" i="1"/>
  <c r="E683" i="1"/>
  <c r="F683" i="1"/>
  <c r="G683" i="1"/>
  <c r="H683" i="1"/>
  <c r="B683" i="1"/>
  <c r="C671" i="1"/>
  <c r="D671" i="1"/>
  <c r="E671" i="1"/>
  <c r="F671" i="1"/>
  <c r="G671" i="1"/>
  <c r="H671" i="1"/>
  <c r="B671" i="1"/>
  <c r="C665" i="1"/>
  <c r="D665" i="1"/>
  <c r="E665" i="1"/>
  <c r="F665" i="1"/>
  <c r="G665" i="1"/>
  <c r="H665" i="1"/>
  <c r="B665" i="1"/>
  <c r="C648" i="1"/>
  <c r="D648" i="1"/>
  <c r="E648" i="1"/>
  <c r="F648" i="1"/>
  <c r="G648" i="1"/>
  <c r="H648" i="1"/>
  <c r="B648" i="1"/>
  <c r="C639" i="1"/>
  <c r="D639" i="1"/>
  <c r="E639" i="1"/>
  <c r="F639" i="1"/>
  <c r="G639" i="1"/>
  <c r="H639" i="1"/>
  <c r="B639" i="1"/>
  <c r="C630" i="1"/>
  <c r="D630" i="1"/>
  <c r="E630" i="1"/>
  <c r="F630" i="1"/>
  <c r="G630" i="1"/>
  <c r="H630" i="1"/>
  <c r="B630" i="1"/>
  <c r="C626" i="1"/>
  <c r="C621" i="1" s="1"/>
  <c r="D626" i="1"/>
  <c r="E626" i="1"/>
  <c r="F626" i="1"/>
  <c r="G626" i="1"/>
  <c r="H626" i="1"/>
  <c r="B626" i="1"/>
  <c r="C622" i="1"/>
  <c r="D622" i="1"/>
  <c r="D621" i="1" s="1"/>
  <c r="E622" i="1"/>
  <c r="F622" i="1"/>
  <c r="G622" i="1"/>
  <c r="H622" i="1"/>
  <c r="B622" i="1"/>
  <c r="C616" i="1"/>
  <c r="C615" i="1" s="1"/>
  <c r="D616" i="1"/>
  <c r="D615" i="1" s="1"/>
  <c r="E616" i="1"/>
  <c r="E615" i="1" s="1"/>
  <c r="F616" i="1"/>
  <c r="F615" i="1" s="1"/>
  <c r="G616" i="1"/>
  <c r="H616" i="1"/>
  <c r="H615" i="1" s="1"/>
  <c r="B616" i="1"/>
  <c r="C609" i="1"/>
  <c r="D609" i="1"/>
  <c r="E609" i="1"/>
  <c r="F609" i="1"/>
  <c r="G609" i="1"/>
  <c r="H609" i="1"/>
  <c r="B609" i="1"/>
  <c r="C598" i="1"/>
  <c r="D598" i="1"/>
  <c r="E598" i="1"/>
  <c r="F598" i="1"/>
  <c r="G598" i="1"/>
  <c r="H598" i="1"/>
  <c r="B598" i="1"/>
  <c r="C583" i="1"/>
  <c r="D583" i="1"/>
  <c r="E583" i="1"/>
  <c r="F583" i="1"/>
  <c r="G583" i="1"/>
  <c r="H583" i="1"/>
  <c r="B583" i="1"/>
  <c r="C574" i="1"/>
  <c r="D574" i="1"/>
  <c r="E574" i="1"/>
  <c r="F574" i="1"/>
  <c r="G574" i="1"/>
  <c r="H574" i="1"/>
  <c r="B574" i="1"/>
  <c r="C568" i="1"/>
  <c r="D568" i="1"/>
  <c r="E568" i="1"/>
  <c r="F568" i="1"/>
  <c r="G568" i="1"/>
  <c r="H568" i="1"/>
  <c r="B568" i="1"/>
  <c r="C564" i="1"/>
  <c r="D564" i="1"/>
  <c r="E564" i="1"/>
  <c r="F564" i="1"/>
  <c r="G564" i="1"/>
  <c r="H564" i="1"/>
  <c r="B564" i="1"/>
  <c r="D560" i="1"/>
  <c r="E560" i="1"/>
  <c r="F560" i="1"/>
  <c r="G560" i="1"/>
  <c r="H560" i="1"/>
  <c r="B560" i="1"/>
  <c r="C547" i="1"/>
  <c r="D547" i="1"/>
  <c r="E547" i="1"/>
  <c r="F547" i="1"/>
  <c r="G547" i="1"/>
  <c r="H547" i="1"/>
  <c r="B547" i="1"/>
  <c r="C539" i="1"/>
  <c r="D539" i="1"/>
  <c r="E539" i="1"/>
  <c r="F539" i="1"/>
  <c r="G539" i="1"/>
  <c r="H539" i="1"/>
  <c r="B539" i="1"/>
  <c r="C530" i="1"/>
  <c r="D530" i="1"/>
  <c r="E530" i="1"/>
  <c r="F530" i="1"/>
  <c r="G530" i="1"/>
  <c r="H530" i="1"/>
  <c r="B530" i="1"/>
  <c r="C518" i="1"/>
  <c r="D518" i="1"/>
  <c r="E518" i="1"/>
  <c r="F518" i="1"/>
  <c r="G518" i="1"/>
  <c r="H518" i="1"/>
  <c r="B518" i="1"/>
  <c r="C514" i="1"/>
  <c r="D514" i="1"/>
  <c r="E514" i="1"/>
  <c r="F514" i="1"/>
  <c r="G514" i="1"/>
  <c r="H514" i="1"/>
  <c r="B514" i="1"/>
  <c r="C504" i="1"/>
  <c r="D504" i="1"/>
  <c r="E504" i="1"/>
  <c r="F504" i="1"/>
  <c r="G504" i="1"/>
  <c r="H504" i="1"/>
  <c r="B504" i="1"/>
  <c r="C485" i="1"/>
  <c r="D485" i="1"/>
  <c r="E485" i="1"/>
  <c r="F485" i="1"/>
  <c r="G485" i="1"/>
  <c r="H485" i="1"/>
  <c r="B485" i="1"/>
  <c r="C475" i="1"/>
  <c r="D475" i="1"/>
  <c r="E475" i="1"/>
  <c r="F475" i="1"/>
  <c r="G475" i="1"/>
  <c r="H475" i="1"/>
  <c r="B475" i="1"/>
  <c r="C461" i="1"/>
  <c r="D461" i="1"/>
  <c r="E461" i="1"/>
  <c r="F461" i="1"/>
  <c r="G461" i="1"/>
  <c r="H461" i="1"/>
  <c r="B461" i="1"/>
  <c r="C451" i="1"/>
  <c r="D451" i="1"/>
  <c r="E451" i="1"/>
  <c r="F451" i="1"/>
  <c r="G451" i="1"/>
  <c r="H451" i="1"/>
  <c r="B451" i="1"/>
  <c r="C442" i="1"/>
  <c r="D442" i="1"/>
  <c r="E442" i="1"/>
  <c r="F442" i="1"/>
  <c r="G442" i="1"/>
  <c r="H442" i="1"/>
  <c r="B442" i="1"/>
  <c r="C428" i="1"/>
  <c r="D428" i="1"/>
  <c r="E428" i="1"/>
  <c r="F428" i="1"/>
  <c r="G428" i="1"/>
  <c r="H428" i="1"/>
  <c r="B428" i="1"/>
  <c r="C424" i="1"/>
  <c r="D424" i="1"/>
  <c r="E424" i="1"/>
  <c r="F424" i="1"/>
  <c r="G424" i="1"/>
  <c r="H424" i="1"/>
  <c r="B424" i="1"/>
  <c r="C416" i="1"/>
  <c r="D416" i="1"/>
  <c r="E416" i="1"/>
  <c r="F416" i="1"/>
  <c r="G416" i="1"/>
  <c r="H416" i="1"/>
  <c r="B416" i="1"/>
  <c r="C414" i="1"/>
  <c r="D414" i="1"/>
  <c r="E414" i="1"/>
  <c r="F414" i="1"/>
  <c r="G414" i="1"/>
  <c r="H414" i="1"/>
  <c r="B414" i="1"/>
  <c r="C401" i="1"/>
  <c r="D401" i="1"/>
  <c r="E401" i="1"/>
  <c r="F401" i="1"/>
  <c r="G401" i="1"/>
  <c r="H401" i="1"/>
  <c r="B401" i="1"/>
  <c r="C395" i="1"/>
  <c r="D395" i="1"/>
  <c r="E395" i="1"/>
  <c r="F395" i="1"/>
  <c r="G395" i="1"/>
  <c r="H395" i="1"/>
  <c r="B395" i="1"/>
  <c r="C389" i="1"/>
  <c r="D389" i="1"/>
  <c r="E389" i="1"/>
  <c r="F389" i="1"/>
  <c r="G389" i="1"/>
  <c r="H389" i="1"/>
  <c r="B389" i="1"/>
  <c r="C377" i="1"/>
  <c r="D377" i="1"/>
  <c r="E377" i="1"/>
  <c r="F377" i="1"/>
  <c r="G377" i="1"/>
  <c r="H377" i="1"/>
  <c r="B377" i="1"/>
  <c r="B345" i="1"/>
  <c r="B363" i="1"/>
  <c r="C363" i="1"/>
  <c r="D363" i="1"/>
  <c r="E363" i="1"/>
  <c r="F363" i="1"/>
  <c r="G363" i="1"/>
  <c r="H363" i="1"/>
  <c r="C345" i="1"/>
  <c r="D345" i="1"/>
  <c r="E345" i="1"/>
  <c r="F345" i="1"/>
  <c r="G345" i="1"/>
  <c r="H345" i="1"/>
  <c r="C336" i="1"/>
  <c r="D336" i="1"/>
  <c r="E336" i="1"/>
  <c r="F336" i="1"/>
  <c r="G336" i="1"/>
  <c r="H336" i="1"/>
  <c r="B336" i="1"/>
  <c r="C331" i="1"/>
  <c r="D331" i="1"/>
  <c r="E331" i="1"/>
  <c r="F331" i="1"/>
  <c r="G331" i="1"/>
  <c r="H331" i="1"/>
  <c r="B331" i="1"/>
  <c r="C323" i="1"/>
  <c r="D323" i="1"/>
  <c r="E323" i="1"/>
  <c r="F323" i="1"/>
  <c r="G323" i="1"/>
  <c r="H323" i="1"/>
  <c r="B323" i="1"/>
  <c r="C318" i="1"/>
  <c r="D318" i="1"/>
  <c r="E318" i="1"/>
  <c r="F318" i="1"/>
  <c r="G318" i="1"/>
  <c r="H318" i="1"/>
  <c r="B318" i="1"/>
  <c r="C310" i="1"/>
  <c r="D310" i="1"/>
  <c r="E310" i="1"/>
  <c r="F310" i="1"/>
  <c r="G310" i="1"/>
  <c r="H310" i="1"/>
  <c r="B310" i="1"/>
  <c r="C300" i="1"/>
  <c r="D300" i="1"/>
  <c r="E300" i="1"/>
  <c r="F300" i="1"/>
  <c r="G300" i="1"/>
  <c r="H300" i="1"/>
  <c r="B300" i="1"/>
  <c r="C292" i="1"/>
  <c r="D292" i="1"/>
  <c r="E292" i="1"/>
  <c r="F292" i="1"/>
  <c r="G292" i="1"/>
  <c r="H292" i="1"/>
  <c r="B292" i="1"/>
  <c r="C288" i="1"/>
  <c r="D288" i="1"/>
  <c r="E288" i="1"/>
  <c r="F288" i="1"/>
  <c r="G288" i="1"/>
  <c r="H288" i="1"/>
  <c r="B288" i="1"/>
  <c r="C279" i="1"/>
  <c r="D279" i="1"/>
  <c r="E279" i="1"/>
  <c r="F279" i="1"/>
  <c r="G279" i="1"/>
  <c r="H279" i="1"/>
  <c r="B279" i="1"/>
  <c r="C269" i="1"/>
  <c r="D269" i="1"/>
  <c r="E269" i="1"/>
  <c r="F269" i="1"/>
  <c r="G269" i="1"/>
  <c r="H269" i="1"/>
  <c r="B269" i="1"/>
  <c r="C258" i="1"/>
  <c r="D258" i="1"/>
  <c r="E258" i="1"/>
  <c r="F258" i="1"/>
  <c r="G258" i="1"/>
  <c r="H258" i="1"/>
  <c r="B258" i="1"/>
  <c r="C251" i="1"/>
  <c r="D251" i="1"/>
  <c r="E251" i="1"/>
  <c r="F251" i="1"/>
  <c r="G251" i="1"/>
  <c r="H251" i="1"/>
  <c r="B251" i="1"/>
  <c r="C241" i="1"/>
  <c r="D241" i="1"/>
  <c r="E241" i="1"/>
  <c r="F241" i="1"/>
  <c r="G241" i="1"/>
  <c r="H241" i="1"/>
  <c r="B241" i="1"/>
  <c r="C237" i="1"/>
  <c r="D237" i="1"/>
  <c r="E237" i="1"/>
  <c r="F237" i="1"/>
  <c r="G237" i="1"/>
  <c r="H237" i="1"/>
  <c r="B237" i="1"/>
  <c r="C232" i="1"/>
  <c r="D232" i="1"/>
  <c r="E232" i="1"/>
  <c r="F232" i="1"/>
  <c r="G232" i="1"/>
  <c r="H232" i="1"/>
  <c r="B232" i="1"/>
  <c r="C223" i="1"/>
  <c r="D223" i="1"/>
  <c r="E223" i="1"/>
  <c r="F223" i="1"/>
  <c r="G223" i="1"/>
  <c r="H223" i="1"/>
  <c r="B223" i="1"/>
  <c r="C219" i="1"/>
  <c r="D219" i="1"/>
  <c r="E219" i="1"/>
  <c r="F219" i="1"/>
  <c r="G219" i="1"/>
  <c r="H219" i="1"/>
  <c r="B219" i="1"/>
  <c r="C214" i="1"/>
  <c r="D214" i="1"/>
  <c r="E214" i="1"/>
  <c r="F214" i="1"/>
  <c r="G214" i="1"/>
  <c r="H214" i="1"/>
  <c r="B214" i="1"/>
  <c r="C205" i="1"/>
  <c r="D205" i="1"/>
  <c r="E205" i="1"/>
  <c r="F205" i="1"/>
  <c r="G205" i="1"/>
  <c r="H205" i="1"/>
  <c r="B205" i="1"/>
  <c r="B178" i="1"/>
  <c r="C192" i="1"/>
  <c r="D192" i="1"/>
  <c r="E192" i="1"/>
  <c r="F192" i="1"/>
  <c r="G192" i="1"/>
  <c r="H192" i="1"/>
  <c r="B192" i="1"/>
  <c r="C178" i="1"/>
  <c r="D178" i="1"/>
  <c r="E178" i="1"/>
  <c r="F178" i="1"/>
  <c r="G178" i="1"/>
  <c r="H178" i="1"/>
  <c r="C171" i="1"/>
  <c r="D171" i="1"/>
  <c r="E171" i="1"/>
  <c r="F171" i="1"/>
  <c r="G171" i="1"/>
  <c r="H171" i="1"/>
  <c r="B171" i="1"/>
  <c r="C163" i="1"/>
  <c r="D163" i="1"/>
  <c r="E163" i="1"/>
  <c r="F163" i="1"/>
  <c r="G163" i="1"/>
  <c r="H163" i="1"/>
  <c r="B163" i="1"/>
  <c r="C156" i="1"/>
  <c r="D156" i="1"/>
  <c r="E156" i="1"/>
  <c r="F156" i="1"/>
  <c r="G156" i="1"/>
  <c r="H156" i="1"/>
  <c r="B156" i="1"/>
  <c r="C151" i="1"/>
  <c r="D151" i="1"/>
  <c r="E151" i="1"/>
  <c r="F151" i="1"/>
  <c r="G151" i="1"/>
  <c r="H151" i="1"/>
  <c r="B151" i="1"/>
  <c r="C146" i="1"/>
  <c r="D146" i="1"/>
  <c r="E146" i="1"/>
  <c r="F146" i="1"/>
  <c r="G146" i="1"/>
  <c r="H146" i="1"/>
  <c r="B146" i="1"/>
  <c r="C140" i="1"/>
  <c r="D140" i="1"/>
  <c r="E140" i="1"/>
  <c r="F140" i="1"/>
  <c r="G140" i="1"/>
  <c r="H140" i="1"/>
  <c r="B140" i="1"/>
  <c r="C134" i="1"/>
  <c r="D134" i="1"/>
  <c r="E134" i="1"/>
  <c r="F134" i="1"/>
  <c r="G134" i="1"/>
  <c r="H134" i="1"/>
  <c r="B134" i="1"/>
  <c r="C128" i="1"/>
  <c r="D128" i="1"/>
  <c r="E128" i="1"/>
  <c r="F128" i="1"/>
  <c r="G128" i="1"/>
  <c r="H128" i="1"/>
  <c r="B128" i="1"/>
  <c r="C120" i="1"/>
  <c r="D120" i="1"/>
  <c r="E120" i="1"/>
  <c r="F120" i="1"/>
  <c r="G120" i="1"/>
  <c r="H120" i="1"/>
  <c r="B120" i="1"/>
  <c r="C106" i="1"/>
  <c r="D106" i="1"/>
  <c r="E106" i="1"/>
  <c r="F106" i="1"/>
  <c r="G106" i="1"/>
  <c r="H106" i="1"/>
  <c r="B106" i="1"/>
  <c r="C88" i="1"/>
  <c r="D88" i="1"/>
  <c r="E88" i="1"/>
  <c r="F88" i="1"/>
  <c r="G88" i="1"/>
  <c r="H88" i="1"/>
  <c r="B88" i="1"/>
  <c r="C82" i="1"/>
  <c r="D82" i="1"/>
  <c r="E82" i="1"/>
  <c r="F82" i="1"/>
  <c r="G82" i="1"/>
  <c r="H82" i="1"/>
  <c r="B82" i="1"/>
  <c r="C75" i="1"/>
  <c r="D75" i="1"/>
  <c r="E75" i="1"/>
  <c r="F75" i="1"/>
  <c r="G75" i="1"/>
  <c r="H75" i="1"/>
  <c r="B75" i="1"/>
  <c r="C67" i="1"/>
  <c r="D67" i="1"/>
  <c r="E67" i="1"/>
  <c r="F67" i="1"/>
  <c r="G67" i="1"/>
  <c r="H67" i="1"/>
  <c r="B67" i="1"/>
  <c r="C56" i="1"/>
  <c r="D56" i="1"/>
  <c r="E56" i="1"/>
  <c r="F56" i="1"/>
  <c r="G56" i="1"/>
  <c r="H56" i="1"/>
  <c r="B56" i="1"/>
  <c r="C48" i="1"/>
  <c r="D48" i="1"/>
  <c r="E48" i="1"/>
  <c r="F48" i="1"/>
  <c r="G48" i="1"/>
  <c r="H48" i="1"/>
  <c r="B48" i="1"/>
  <c r="C36" i="1"/>
  <c r="D36" i="1"/>
  <c r="E36" i="1"/>
  <c r="F36" i="1"/>
  <c r="G36" i="1"/>
  <c r="H36" i="1"/>
  <c r="B36" i="1"/>
  <c r="C29" i="1"/>
  <c r="D29" i="1"/>
  <c r="E29" i="1"/>
  <c r="F29" i="1"/>
  <c r="G29" i="1"/>
  <c r="H29" i="1"/>
  <c r="B29" i="1"/>
  <c r="C12" i="1"/>
  <c r="D12" i="1"/>
  <c r="E12" i="1"/>
  <c r="F12" i="1"/>
  <c r="G12" i="1"/>
  <c r="H12" i="1"/>
  <c r="B12" i="1"/>
  <c r="H6" i="1"/>
  <c r="B6" i="1"/>
  <c r="C6" i="1"/>
  <c r="D6" i="1"/>
  <c r="E6" i="1"/>
  <c r="F6" i="1"/>
  <c r="G6" i="1"/>
  <c r="G615" i="1"/>
  <c r="G621" i="1" l="1"/>
  <c r="D257" i="1"/>
  <c r="C5" i="1"/>
  <c r="D5" i="1"/>
  <c r="H47" i="1"/>
  <c r="G105" i="1"/>
  <c r="G150" i="1"/>
  <c r="C257" i="1"/>
  <c r="B450" i="1"/>
  <c r="D450" i="1"/>
  <c r="G513" i="1"/>
  <c r="B5" i="1"/>
  <c r="H257" i="1"/>
  <c r="G5" i="1"/>
  <c r="H5" i="1"/>
  <c r="G257" i="1"/>
  <c r="B287" i="1"/>
  <c r="H335" i="1"/>
  <c r="G413" i="1"/>
  <c r="D513" i="1"/>
  <c r="G287" i="1"/>
  <c r="C287" i="1"/>
  <c r="C413" i="1"/>
  <c r="C47" i="1"/>
  <c r="B257" i="1"/>
  <c r="G47" i="1"/>
  <c r="H105" i="1"/>
  <c r="B513" i="1"/>
  <c r="H513" i="1"/>
  <c r="H621" i="1"/>
  <c r="G629" i="1"/>
  <c r="G335" i="1"/>
  <c r="C335" i="1"/>
  <c r="G450" i="1"/>
  <c r="C450" i="1"/>
  <c r="C513" i="1"/>
  <c r="C105" i="1"/>
  <c r="C150" i="1"/>
  <c r="D629" i="1"/>
  <c r="H629" i="1"/>
  <c r="C629" i="1"/>
  <c r="F629" i="1"/>
  <c r="E629" i="1"/>
  <c r="F621" i="1"/>
  <c r="E621" i="1"/>
  <c r="F513" i="1"/>
  <c r="E513" i="1"/>
  <c r="H450" i="1"/>
  <c r="F450" i="1"/>
  <c r="E450" i="1"/>
  <c r="H413" i="1"/>
  <c r="E413" i="1"/>
  <c r="D413" i="1"/>
  <c r="F413" i="1"/>
  <c r="D335" i="1"/>
  <c r="F335" i="1"/>
  <c r="E335" i="1"/>
  <c r="H287" i="1"/>
  <c r="E287" i="1"/>
  <c r="D287" i="1"/>
  <c r="F287" i="1"/>
  <c r="F257" i="1"/>
  <c r="E257" i="1"/>
  <c r="H150" i="1"/>
  <c r="D150" i="1"/>
  <c r="F150" i="1"/>
  <c r="E150" i="1"/>
  <c r="F105" i="1"/>
  <c r="E105" i="1"/>
  <c r="D105" i="1"/>
  <c r="D47" i="1"/>
  <c r="B47" i="1"/>
  <c r="F47" i="1"/>
  <c r="E47" i="1"/>
  <c r="E5" i="1"/>
  <c r="F5" i="1"/>
  <c r="B629" i="1"/>
  <c r="B621" i="1" s="1"/>
  <c r="B615" i="1" s="1"/>
  <c r="B413" i="1"/>
  <c r="B335" i="1"/>
  <c r="B150" i="1"/>
  <c r="B105" i="1" s="1"/>
  <c r="H4" i="1" l="1"/>
  <c r="G4" i="1"/>
  <c r="C4" i="1"/>
  <c r="D4" i="1"/>
  <c r="E4" i="1"/>
  <c r="F4" i="1"/>
  <c r="B4" i="1"/>
</calcChain>
</file>

<file path=xl/sharedStrings.xml><?xml version="1.0" encoding="utf-8"?>
<sst xmlns="http://schemas.openxmlformats.org/spreadsheetml/2006/main" count="1045" uniqueCount="676">
  <si>
    <t>Provincia, comarca indígena, distrito y corregimiento</t>
  </si>
  <si>
    <t>En edad productiva</t>
  </si>
  <si>
    <t>Total</t>
  </si>
  <si>
    <t>Cultivo Compacto</t>
  </si>
  <si>
    <t>Cultivo no Compacto</t>
  </si>
  <si>
    <t>Coclé</t>
  </si>
  <si>
    <t>Chiriquí</t>
  </si>
  <si>
    <t>Herrera</t>
  </si>
  <si>
    <t>Bocas del Toro</t>
  </si>
  <si>
    <t>Colón</t>
  </si>
  <si>
    <t>Los Santos</t>
  </si>
  <si>
    <t>Panamá</t>
  </si>
  <si>
    <t>Comarca Kuna Yala</t>
  </si>
  <si>
    <t>Darién</t>
  </si>
  <si>
    <t>Veraguas</t>
  </si>
  <si>
    <t>Comarca Emberá</t>
  </si>
  <si>
    <t>Comarca Ngäbe Buglé</t>
  </si>
  <si>
    <t>-</t>
  </si>
  <si>
    <t xml:space="preserve">Plantas </t>
  </si>
  <si>
    <t xml:space="preserve">   Bocas del Toro</t>
  </si>
  <si>
    <t xml:space="preserve">      Bastimentos</t>
  </si>
  <si>
    <t xml:space="preserve">      Tierra Oscura</t>
  </si>
  <si>
    <t xml:space="preserve">      Bocas del Drago</t>
  </si>
  <si>
    <t xml:space="preserve">      San Cristóbal</t>
  </si>
  <si>
    <t xml:space="preserve">   Changuinola</t>
  </si>
  <si>
    <t xml:space="preserve">      Guabito</t>
  </si>
  <si>
    <t xml:space="preserve">      El Teribe</t>
  </si>
  <si>
    <t xml:space="preserve">      El Empalme</t>
  </si>
  <si>
    <t xml:space="preserve">      Las Tablas</t>
  </si>
  <si>
    <t xml:space="preserve">      Cochigró</t>
  </si>
  <si>
    <t xml:space="preserve">      La Gloria</t>
  </si>
  <si>
    <t xml:space="preserve">      Las Delicias</t>
  </si>
  <si>
    <t xml:space="preserve">      Barriada 4 de Abril</t>
  </si>
  <si>
    <t xml:space="preserve">      El Silencio</t>
  </si>
  <si>
    <t xml:space="preserve">      Finca 30</t>
  </si>
  <si>
    <t xml:space="preserve">      Finca 60</t>
  </si>
  <si>
    <t xml:space="preserve">      Barranco Adentro</t>
  </si>
  <si>
    <t xml:space="preserve">      Finca 4</t>
  </si>
  <si>
    <t xml:space="preserve">      Finca 51</t>
  </si>
  <si>
    <t xml:space="preserve">      La Mesa</t>
  </si>
  <si>
    <t xml:space="preserve">   Chiriquí Grande</t>
  </si>
  <si>
    <t xml:space="preserve">      Miramar</t>
  </si>
  <si>
    <t xml:space="preserve">      Punta Peña</t>
  </si>
  <si>
    <t xml:space="preserve">      Punta Robalo</t>
  </si>
  <si>
    <t xml:space="preserve">      Rambala</t>
  </si>
  <si>
    <t xml:space="preserve">      Bajo Cedro</t>
  </si>
  <si>
    <t xml:space="preserve">   Almirante</t>
  </si>
  <si>
    <t xml:space="preserve">      Barrio Francés</t>
  </si>
  <si>
    <t xml:space="preserve">      Barriada Guaymí</t>
  </si>
  <si>
    <t xml:space="preserve">      Nance del Risco</t>
  </si>
  <si>
    <t xml:space="preserve">      Valle de Agua Arriba</t>
  </si>
  <si>
    <t xml:space="preserve">      Valle del Risco</t>
  </si>
  <si>
    <t xml:space="preserve">      Bajo Culubre</t>
  </si>
  <si>
    <t xml:space="preserve">      Cauchero</t>
  </si>
  <si>
    <t xml:space="preserve">      Ceiba</t>
  </si>
  <si>
    <t xml:space="preserve">      Miraflores</t>
  </si>
  <si>
    <t xml:space="preserve">   Aguadulce</t>
  </si>
  <si>
    <t xml:space="preserve">      El Cristo</t>
  </si>
  <si>
    <t xml:space="preserve">      El Roble</t>
  </si>
  <si>
    <t xml:space="preserve">      Pocrí</t>
  </si>
  <si>
    <t xml:space="preserve">      Barrios Unidos</t>
  </si>
  <si>
    <t xml:space="preserve">      Pueblos Unidos</t>
  </si>
  <si>
    <t xml:space="preserve">      Virgen del Carmen</t>
  </si>
  <si>
    <t xml:space="preserve">   Antón</t>
  </si>
  <si>
    <t xml:space="preserve">      Cabuya</t>
  </si>
  <si>
    <t xml:space="preserve">      El Chirú</t>
  </si>
  <si>
    <t xml:space="preserve">      El Retiro</t>
  </si>
  <si>
    <t xml:space="preserve">      El Valle</t>
  </si>
  <si>
    <t xml:space="preserve">      Juan Díaz</t>
  </si>
  <si>
    <t xml:space="preserve">      Río Hato</t>
  </si>
  <si>
    <t xml:space="preserve">      San Juan de Dios</t>
  </si>
  <si>
    <t xml:space="preserve">      Santa Rita</t>
  </si>
  <si>
    <t xml:space="preserve">      Caballero</t>
  </si>
  <si>
    <t xml:space="preserve">      El Harino</t>
  </si>
  <si>
    <t xml:space="preserve">      El Potrero</t>
  </si>
  <si>
    <t xml:space="preserve">      Llano Grande</t>
  </si>
  <si>
    <t xml:space="preserve">      Piedras Gordas</t>
  </si>
  <si>
    <t xml:space="preserve">      Las Lomas</t>
  </si>
  <si>
    <t xml:space="preserve">      Llano Norte</t>
  </si>
  <si>
    <t xml:space="preserve">   Natá</t>
  </si>
  <si>
    <t xml:space="preserve">      Capellanía</t>
  </si>
  <si>
    <t xml:space="preserve">      Guzmán</t>
  </si>
  <si>
    <t xml:space="preserve">      Las Huacas</t>
  </si>
  <si>
    <t xml:space="preserve">      Toza</t>
  </si>
  <si>
    <t xml:space="preserve">      Villarreal</t>
  </si>
  <si>
    <t xml:space="preserve">   Olá</t>
  </si>
  <si>
    <t xml:space="preserve">      El Copé</t>
  </si>
  <si>
    <t xml:space="preserve">      El Palmar</t>
  </si>
  <si>
    <t xml:space="preserve">      El Picacho</t>
  </si>
  <si>
    <t xml:space="preserve">      La Pava</t>
  </si>
  <si>
    <t xml:space="preserve">   Penonomé</t>
  </si>
  <si>
    <t xml:space="preserve">      Cañaveral</t>
  </si>
  <si>
    <t xml:space="preserve">      Coclé</t>
  </si>
  <si>
    <t xml:space="preserve">      Chiguirí Arriba</t>
  </si>
  <si>
    <t xml:space="preserve">      El Coco</t>
  </si>
  <si>
    <t xml:space="preserve">      Pajonal</t>
  </si>
  <si>
    <t xml:space="preserve">      Río Grande</t>
  </si>
  <si>
    <t xml:space="preserve">      Río Indio</t>
  </si>
  <si>
    <t xml:space="preserve">      Toabré</t>
  </si>
  <si>
    <t xml:space="preserve">      Tulú</t>
  </si>
  <si>
    <t xml:space="preserve">      Boca de Tucué</t>
  </si>
  <si>
    <t xml:space="preserve">      Candelario Ovalle</t>
  </si>
  <si>
    <t xml:space="preserve">      General Victoriano Lorenzo</t>
  </si>
  <si>
    <t xml:space="preserve">      Las Minas</t>
  </si>
  <si>
    <t xml:space="preserve">      Riecito</t>
  </si>
  <si>
    <t xml:space="preserve">      San Miguel</t>
  </si>
  <si>
    <t xml:space="preserve">   Colón</t>
  </si>
  <si>
    <t xml:space="preserve">      Buena Vista</t>
  </si>
  <si>
    <t xml:space="preserve">      Cativá</t>
  </si>
  <si>
    <t xml:space="preserve">      Ciricito</t>
  </si>
  <si>
    <t xml:space="preserve">      Cristóbal</t>
  </si>
  <si>
    <t xml:space="preserve">      Escobal</t>
  </si>
  <si>
    <t xml:space="preserve">      Limón</t>
  </si>
  <si>
    <t xml:space="preserve">      Nueva Providencia</t>
  </si>
  <si>
    <t xml:space="preserve">      Puerto Pilón</t>
  </si>
  <si>
    <t xml:space="preserve">      Sabanitas</t>
  </si>
  <si>
    <t xml:space="preserve">      Salamanca</t>
  </si>
  <si>
    <t xml:space="preserve">      San Juan</t>
  </si>
  <si>
    <t xml:space="preserve">      Santa Rosa</t>
  </si>
  <si>
    <t xml:space="preserve">      Cristóbal Este</t>
  </si>
  <si>
    <t xml:space="preserve">   Chagres</t>
  </si>
  <si>
    <t xml:space="preserve">      Achiote</t>
  </si>
  <si>
    <t xml:space="preserve">      El Guabo</t>
  </si>
  <si>
    <t xml:space="preserve">      La Encantada</t>
  </si>
  <si>
    <t xml:space="preserve">      Palmas Bellas</t>
  </si>
  <si>
    <t xml:space="preserve">      Piña</t>
  </si>
  <si>
    <t xml:space="preserve">      Salud</t>
  </si>
  <si>
    <t xml:space="preserve">   Donoso</t>
  </si>
  <si>
    <t xml:space="preserve">      El Guásimo</t>
  </si>
  <si>
    <t xml:space="preserve">      Gobea</t>
  </si>
  <si>
    <t xml:space="preserve">   Portobelo</t>
  </si>
  <si>
    <t xml:space="preserve">      Cacique</t>
  </si>
  <si>
    <t xml:space="preserve">      Puerto Lindo o Garrote</t>
  </si>
  <si>
    <t xml:space="preserve">      Isla Grande</t>
  </si>
  <si>
    <t xml:space="preserve">      María Chiquita</t>
  </si>
  <si>
    <t xml:space="preserve">   Santa Isabel</t>
  </si>
  <si>
    <t xml:space="preserve">      Cuango</t>
  </si>
  <si>
    <t xml:space="preserve">      Palmira</t>
  </si>
  <si>
    <t xml:space="preserve">      Santa Isabel</t>
  </si>
  <si>
    <t xml:space="preserve">      Viento Frío</t>
  </si>
  <si>
    <t xml:space="preserve">   Omar Torrijos Herrera</t>
  </si>
  <si>
    <t xml:space="preserve">      San José del General</t>
  </si>
  <si>
    <t xml:space="preserve">      Nueva Esperanza</t>
  </si>
  <si>
    <t xml:space="preserve">      San Juan de Turbe</t>
  </si>
  <si>
    <t xml:space="preserve">   Alanje</t>
  </si>
  <si>
    <t xml:space="preserve">      Divalá</t>
  </si>
  <si>
    <t xml:space="preserve">      El Tejar</t>
  </si>
  <si>
    <t xml:space="preserve">      Palo Grande</t>
  </si>
  <si>
    <t xml:space="preserve">      Santo Tomás</t>
  </si>
  <si>
    <t xml:space="preserve">   Barú</t>
  </si>
  <si>
    <t xml:space="preserve">      Progreso</t>
  </si>
  <si>
    <t xml:space="preserve">      Baco</t>
  </si>
  <si>
    <t xml:space="preserve">      Rodolfo Aguilar Delgado</t>
  </si>
  <si>
    <t xml:space="preserve">      Manaca</t>
  </si>
  <si>
    <t xml:space="preserve">   Boquerón</t>
  </si>
  <si>
    <t xml:space="preserve">      Bágala</t>
  </si>
  <si>
    <t xml:space="preserve">      Cordillera</t>
  </si>
  <si>
    <t xml:space="preserve">      Guabal</t>
  </si>
  <si>
    <t xml:space="preserve">      Guayabal</t>
  </si>
  <si>
    <t xml:space="preserve">      Paraíso</t>
  </si>
  <si>
    <t xml:space="preserve">      Pedregal</t>
  </si>
  <si>
    <t xml:space="preserve">   Boquete</t>
  </si>
  <si>
    <t xml:space="preserve">      Bajo Boquete</t>
  </si>
  <si>
    <t xml:space="preserve">      Caldera</t>
  </si>
  <si>
    <t xml:space="preserve">      Alto Boquete</t>
  </si>
  <si>
    <t xml:space="preserve">      Jaramillo</t>
  </si>
  <si>
    <t xml:space="preserve">      Los Naranjos</t>
  </si>
  <si>
    <t xml:space="preserve">   Bugaba</t>
  </si>
  <si>
    <t xml:space="preserve">      Bugaba</t>
  </si>
  <si>
    <t xml:space="preserve">      Gómez</t>
  </si>
  <si>
    <t xml:space="preserve">      La Estrella</t>
  </si>
  <si>
    <t xml:space="preserve">      San Andrés</t>
  </si>
  <si>
    <t xml:space="preserve">      Santa Marta</t>
  </si>
  <si>
    <t xml:space="preserve">      Santo Domingo</t>
  </si>
  <si>
    <t xml:space="preserve">      Sortová</t>
  </si>
  <si>
    <t xml:space="preserve">      El Bongo</t>
  </si>
  <si>
    <t xml:space="preserve">      Solano</t>
  </si>
  <si>
    <t xml:space="preserve">      San Isidro</t>
  </si>
  <si>
    <t xml:space="preserve">   David</t>
  </si>
  <si>
    <t xml:space="preserve">      Bijagual</t>
  </si>
  <si>
    <t xml:space="preserve">      Cochea</t>
  </si>
  <si>
    <t xml:space="preserve">      Chiriquí</t>
  </si>
  <si>
    <t xml:space="preserve">      Guacá</t>
  </si>
  <si>
    <t xml:space="preserve">      San Carlos</t>
  </si>
  <si>
    <t xml:space="preserve">      San Pablo Nuevo</t>
  </si>
  <si>
    <t xml:space="preserve">      San Pablo Viejo</t>
  </si>
  <si>
    <t xml:space="preserve">      David Este</t>
  </si>
  <si>
    <t xml:space="preserve">      David Sur</t>
  </si>
  <si>
    <t xml:space="preserve">   Dolega</t>
  </si>
  <si>
    <t xml:space="preserve">      Dos Ríos</t>
  </si>
  <si>
    <t xml:space="preserve">      Los Anastacios</t>
  </si>
  <si>
    <t xml:space="preserve">      Potrerillos</t>
  </si>
  <si>
    <t xml:space="preserve">      Potrerillos  Abajo</t>
  </si>
  <si>
    <t xml:space="preserve">      Rovira</t>
  </si>
  <si>
    <t xml:space="preserve">      Tinajas</t>
  </si>
  <si>
    <t xml:space="preserve">      Los Algarrobos</t>
  </si>
  <si>
    <t xml:space="preserve">   Gualaca</t>
  </si>
  <si>
    <t xml:space="preserve">      Hornito</t>
  </si>
  <si>
    <t xml:space="preserve">      Paja de Sombrero</t>
  </si>
  <si>
    <t xml:space="preserve">      Rincón</t>
  </si>
  <si>
    <t xml:space="preserve">   Remedios</t>
  </si>
  <si>
    <t xml:space="preserve">      El Nancito</t>
  </si>
  <si>
    <t xml:space="preserve">      El Porvenir</t>
  </si>
  <si>
    <t xml:space="preserve">   Renacimiento</t>
  </si>
  <si>
    <t xml:space="preserve">      Breñón</t>
  </si>
  <si>
    <t xml:space="preserve">      Cañas Gordas</t>
  </si>
  <si>
    <t xml:space="preserve">      Monte Lirio</t>
  </si>
  <si>
    <t xml:space="preserve">      Plaza Caisán</t>
  </si>
  <si>
    <t xml:space="preserve">      Santa Cruz</t>
  </si>
  <si>
    <t xml:space="preserve">      Dominical</t>
  </si>
  <si>
    <t xml:space="preserve">      Santa Clara</t>
  </si>
  <si>
    <t xml:space="preserve">   San Félix</t>
  </si>
  <si>
    <t xml:space="preserve">      Lajas Adentro</t>
  </si>
  <si>
    <t xml:space="preserve">      San Félix</t>
  </si>
  <si>
    <t xml:space="preserve">   San Lorenzo</t>
  </si>
  <si>
    <t xml:space="preserve">      Boca del Monte</t>
  </si>
  <si>
    <t xml:space="preserve">      San Lorenzo</t>
  </si>
  <si>
    <t xml:space="preserve">   Tolé</t>
  </si>
  <si>
    <t xml:space="preserve">      Bella Vista</t>
  </si>
  <si>
    <t xml:space="preserve">      Cerro Viejo</t>
  </si>
  <si>
    <t xml:space="preserve">      Justo Fidel Palacios</t>
  </si>
  <si>
    <t xml:space="preserve">      Lajas de Tolé</t>
  </si>
  <si>
    <t xml:space="preserve">      Potrero de Caña</t>
  </si>
  <si>
    <t xml:space="preserve">      Quebrada de Piedra</t>
  </si>
  <si>
    <t xml:space="preserve">      Veladero</t>
  </si>
  <si>
    <t xml:space="preserve">   Tierras Altas</t>
  </si>
  <si>
    <t xml:space="preserve">      Volcán</t>
  </si>
  <si>
    <t xml:space="preserve">      Cerro Punta</t>
  </si>
  <si>
    <t xml:space="preserve">      Cuesta de Piedra</t>
  </si>
  <si>
    <t xml:space="preserve">      Nueva California</t>
  </si>
  <si>
    <t xml:space="preserve">      Paso Ancho</t>
  </si>
  <si>
    <t xml:space="preserve">   Chepigana</t>
  </si>
  <si>
    <t xml:space="preserve">      Camogantí</t>
  </si>
  <si>
    <t xml:space="preserve">      Chepigana</t>
  </si>
  <si>
    <t xml:space="preserve">      Garachiné</t>
  </si>
  <si>
    <t xml:space="preserve">      Jaqué</t>
  </si>
  <si>
    <t xml:space="preserve">      Puerto Piña</t>
  </si>
  <si>
    <t xml:space="preserve">      Sambú</t>
  </si>
  <si>
    <t xml:space="preserve">      Setegantí</t>
  </si>
  <si>
    <t xml:space="preserve">      Taimatí</t>
  </si>
  <si>
    <t xml:space="preserve">      Tucutí</t>
  </si>
  <si>
    <t xml:space="preserve">   Pinogana</t>
  </si>
  <si>
    <t xml:space="preserve">      Boca de Cupé</t>
  </si>
  <si>
    <t xml:space="preserve">      Paya</t>
  </si>
  <si>
    <t xml:space="preserve">      Pinogana</t>
  </si>
  <si>
    <t xml:space="preserve">      Púcuro</t>
  </si>
  <si>
    <t xml:space="preserve">      Yape</t>
  </si>
  <si>
    <t xml:space="preserve">      Yaviza</t>
  </si>
  <si>
    <t xml:space="preserve">      Metetí</t>
  </si>
  <si>
    <t xml:space="preserve">      Comarca Kuna de Wargandí</t>
  </si>
  <si>
    <t xml:space="preserve">   Santa Fe</t>
  </si>
  <si>
    <t xml:space="preserve">      Río Congo</t>
  </si>
  <si>
    <t xml:space="preserve">      Río Iglesias</t>
  </si>
  <si>
    <t xml:space="preserve">      Agua Fría</t>
  </si>
  <si>
    <t xml:space="preserve">      Cucunatí</t>
  </si>
  <si>
    <t xml:space="preserve">      Río Congo Arriba</t>
  </si>
  <si>
    <t xml:space="preserve">      Santa Fe</t>
  </si>
  <si>
    <t xml:space="preserve">      Zapallal</t>
  </si>
  <si>
    <t xml:space="preserve">   Chitré</t>
  </si>
  <si>
    <t xml:space="preserve">      La Arena</t>
  </si>
  <si>
    <t xml:space="preserve">      Llano Bonito</t>
  </si>
  <si>
    <t xml:space="preserve">   Las Minas</t>
  </si>
  <si>
    <t xml:space="preserve">      Chepo</t>
  </si>
  <si>
    <t xml:space="preserve">      Chumical</t>
  </si>
  <si>
    <t xml:space="preserve">      El Toro</t>
  </si>
  <si>
    <t xml:space="preserve">      Leones</t>
  </si>
  <si>
    <t xml:space="preserve">      Quebrada del Rosario</t>
  </si>
  <si>
    <t xml:space="preserve">      Quebrada El Ciprián</t>
  </si>
  <si>
    <t xml:space="preserve">   Los Pozos</t>
  </si>
  <si>
    <t xml:space="preserve">      Capurí</t>
  </si>
  <si>
    <t xml:space="preserve">      El Calabacito</t>
  </si>
  <si>
    <t xml:space="preserve">      El Cedro</t>
  </si>
  <si>
    <t xml:space="preserve">      La  Arena</t>
  </si>
  <si>
    <t xml:space="preserve">      La Pitaloza</t>
  </si>
  <si>
    <t xml:space="preserve">      Los Cerritos</t>
  </si>
  <si>
    <t xml:space="preserve">      Los Cerros de Paja</t>
  </si>
  <si>
    <t xml:space="preserve">      Las Llanas</t>
  </si>
  <si>
    <t xml:space="preserve">   Ocú</t>
  </si>
  <si>
    <t xml:space="preserve">      Cerro Largo</t>
  </si>
  <si>
    <t xml:space="preserve">      Los Llanos</t>
  </si>
  <si>
    <t xml:space="preserve">      Peñas Chatas</t>
  </si>
  <si>
    <t xml:space="preserve">      Menchaca</t>
  </si>
  <si>
    <t xml:space="preserve">      Entradero del Castillo</t>
  </si>
  <si>
    <t xml:space="preserve">   Parita</t>
  </si>
  <si>
    <t xml:space="preserve">      París</t>
  </si>
  <si>
    <t xml:space="preserve">      Portobelillo</t>
  </si>
  <si>
    <t xml:space="preserve">      Potuga</t>
  </si>
  <si>
    <t xml:space="preserve">   Pesé</t>
  </si>
  <si>
    <t xml:space="preserve">      Las Cabras</t>
  </si>
  <si>
    <t xml:space="preserve">      El Pájaro</t>
  </si>
  <si>
    <t xml:space="preserve">      El Pedregoso</t>
  </si>
  <si>
    <t xml:space="preserve">      El Ciruelo</t>
  </si>
  <si>
    <t xml:space="preserve">      Sabana Grande</t>
  </si>
  <si>
    <t xml:space="preserve">      Rincón Hondo</t>
  </si>
  <si>
    <t xml:space="preserve">   Santa María</t>
  </si>
  <si>
    <t xml:space="preserve">      Chupampa</t>
  </si>
  <si>
    <t xml:space="preserve">      Los Canelos</t>
  </si>
  <si>
    <t xml:space="preserve">   Guararé</t>
  </si>
  <si>
    <t xml:space="preserve">      El Espinal</t>
  </si>
  <si>
    <t xml:space="preserve">      El Macano</t>
  </si>
  <si>
    <t xml:space="preserve">      Guararé Arriba</t>
  </si>
  <si>
    <t xml:space="preserve">      La Enea</t>
  </si>
  <si>
    <t xml:space="preserve">      La Pasera</t>
  </si>
  <si>
    <t xml:space="preserve">      Las Trancas</t>
  </si>
  <si>
    <t xml:space="preserve">      Llano Abajo</t>
  </si>
  <si>
    <t xml:space="preserve">   Las Tablas</t>
  </si>
  <si>
    <t xml:space="preserve">      Bajo Corral</t>
  </si>
  <si>
    <t xml:space="preserve">      Bayano</t>
  </si>
  <si>
    <t xml:space="preserve">      El Carate</t>
  </si>
  <si>
    <t xml:space="preserve">      El Cocal</t>
  </si>
  <si>
    <t xml:space="preserve">      El Manantial</t>
  </si>
  <si>
    <t xml:space="preserve">      El Muñoz</t>
  </si>
  <si>
    <t xml:space="preserve">      La Laja</t>
  </si>
  <si>
    <t xml:space="preserve">      La Tiza</t>
  </si>
  <si>
    <t xml:space="preserve">      Las Palmitas</t>
  </si>
  <si>
    <t xml:space="preserve">      Las Tablas Abajo</t>
  </si>
  <si>
    <t xml:space="preserve">      Nuario</t>
  </si>
  <si>
    <t xml:space="preserve">      Peña Blanca</t>
  </si>
  <si>
    <t xml:space="preserve">      Río Hondo</t>
  </si>
  <si>
    <t xml:space="preserve">      Valle Rico</t>
  </si>
  <si>
    <t xml:space="preserve">      Vallerriquito</t>
  </si>
  <si>
    <t xml:space="preserve">   Los Santos</t>
  </si>
  <si>
    <t xml:space="preserve">      La Colorada</t>
  </si>
  <si>
    <t xml:space="preserve">      La Espigadilla</t>
  </si>
  <si>
    <t xml:space="preserve">      Las Cruces</t>
  </si>
  <si>
    <t xml:space="preserve">      Las Guabas</t>
  </si>
  <si>
    <t xml:space="preserve">      Los Ángeles</t>
  </si>
  <si>
    <t xml:space="preserve">      Los Olivos</t>
  </si>
  <si>
    <t xml:space="preserve">      Llano Largo</t>
  </si>
  <si>
    <t xml:space="preserve">      Santa Ana</t>
  </si>
  <si>
    <t xml:space="preserve">      Tres Quebradas</t>
  </si>
  <si>
    <t xml:space="preserve">      Agua Buena</t>
  </si>
  <si>
    <t xml:space="preserve">      Villa Lourdes</t>
  </si>
  <si>
    <t xml:space="preserve">   Macaracas</t>
  </si>
  <si>
    <t xml:space="preserve">      Bahía Honda</t>
  </si>
  <si>
    <t xml:space="preserve">      Bajos de Güera</t>
  </si>
  <si>
    <t xml:space="preserve">      Corozal</t>
  </si>
  <si>
    <t xml:space="preserve">      Chupá</t>
  </si>
  <si>
    <t xml:space="preserve">      Espino Amarillo</t>
  </si>
  <si>
    <t xml:space="preserve">      Las Palmas</t>
  </si>
  <si>
    <t xml:space="preserve">      Llano de Piedra</t>
  </si>
  <si>
    <t xml:space="preserve">      Mogollón</t>
  </si>
  <si>
    <t xml:space="preserve">   Pedasí</t>
  </si>
  <si>
    <t xml:space="preserve">      Los Asientos</t>
  </si>
  <si>
    <t xml:space="preserve">      Mariabé</t>
  </si>
  <si>
    <t xml:space="preserve">      Purio</t>
  </si>
  <si>
    <t xml:space="preserve">      Oria Arriba</t>
  </si>
  <si>
    <t xml:space="preserve">   Pocrí</t>
  </si>
  <si>
    <t xml:space="preserve">      El Cañafístulo</t>
  </si>
  <si>
    <t xml:space="preserve">      Lajamina</t>
  </si>
  <si>
    <t xml:space="preserve">      Paritilla</t>
  </si>
  <si>
    <t xml:space="preserve">   Tonosí</t>
  </si>
  <si>
    <t xml:space="preserve">      Altos de Güera</t>
  </si>
  <si>
    <t xml:space="preserve">      Cañas</t>
  </si>
  <si>
    <t xml:space="preserve">      El Bebedero</t>
  </si>
  <si>
    <t xml:space="preserve">      El Cacao</t>
  </si>
  <si>
    <t xml:space="preserve">      El Cortezo</t>
  </si>
  <si>
    <t xml:space="preserve">      Flores</t>
  </si>
  <si>
    <t xml:space="preserve">      Guánico</t>
  </si>
  <si>
    <t xml:space="preserve">      La Tronosa</t>
  </si>
  <si>
    <t xml:space="preserve">      Cambutal</t>
  </si>
  <si>
    <t xml:space="preserve">      Isla de Cañas</t>
  </si>
  <si>
    <t xml:space="preserve">   Balboa</t>
  </si>
  <si>
    <t xml:space="preserve">      Saboga</t>
  </si>
  <si>
    <t xml:space="preserve">   Chepo</t>
  </si>
  <si>
    <t xml:space="preserve">      Cañita</t>
  </si>
  <si>
    <t xml:space="preserve">      El Llano</t>
  </si>
  <si>
    <t xml:space="preserve">      Las Margaritas</t>
  </si>
  <si>
    <t xml:space="preserve">      Santa Cruz de Chinina</t>
  </si>
  <si>
    <t xml:space="preserve">      Tortí</t>
  </si>
  <si>
    <t xml:space="preserve">   Chimán</t>
  </si>
  <si>
    <t xml:space="preserve">      Brujas</t>
  </si>
  <si>
    <t xml:space="preserve">      Unión Santeña</t>
  </si>
  <si>
    <t xml:space="preserve">   Panamá</t>
  </si>
  <si>
    <t xml:space="preserve">      Ancón</t>
  </si>
  <si>
    <t xml:space="preserve">      Chilibre</t>
  </si>
  <si>
    <t xml:space="preserve">      Las Cumbres</t>
  </si>
  <si>
    <t xml:space="preserve">      Pacora</t>
  </si>
  <si>
    <t xml:space="preserve">      San Martín</t>
  </si>
  <si>
    <t xml:space="preserve">      Tocumen</t>
  </si>
  <si>
    <t xml:space="preserve">      Las Mañanitas</t>
  </si>
  <si>
    <t xml:space="preserve">      24 de Diciembre</t>
  </si>
  <si>
    <t xml:space="preserve">      Alcalde Díaz</t>
  </si>
  <si>
    <t xml:space="preserve">      Ernesto Córdoba Campos</t>
  </si>
  <si>
    <t xml:space="preserve">      Caimitillo</t>
  </si>
  <si>
    <t xml:space="preserve">      Las Garzas</t>
  </si>
  <si>
    <t xml:space="preserve">   San Miguelito</t>
  </si>
  <si>
    <t xml:space="preserve">      Amelia Denis de Icaza</t>
  </si>
  <si>
    <t xml:space="preserve">      Belisario Porras</t>
  </si>
  <si>
    <t xml:space="preserve">      José Domingo Espinar</t>
  </si>
  <si>
    <t xml:space="preserve">      Arnulfo Arias</t>
  </si>
  <si>
    <t xml:space="preserve">      Belisario Frías</t>
  </si>
  <si>
    <t xml:space="preserve">      Omar Torrijos</t>
  </si>
  <si>
    <t xml:space="preserve">      Rufina Alfaro</t>
  </si>
  <si>
    <t xml:space="preserve">   Arraiján</t>
  </si>
  <si>
    <t xml:space="preserve">      Juan Demóstenes Arosemena</t>
  </si>
  <si>
    <t xml:space="preserve">      Nuevo Emperador</t>
  </si>
  <si>
    <t xml:space="preserve">      Veracruz</t>
  </si>
  <si>
    <t xml:space="preserve">      Vista Alegre</t>
  </si>
  <si>
    <t xml:space="preserve">      Burunga</t>
  </si>
  <si>
    <t xml:space="preserve">      Cerro Silvestre</t>
  </si>
  <si>
    <t xml:space="preserve">      Vacamonte</t>
  </si>
  <si>
    <t xml:space="preserve">   Capira</t>
  </si>
  <si>
    <t xml:space="preserve">      Caimito</t>
  </si>
  <si>
    <t xml:space="preserve">      Campana</t>
  </si>
  <si>
    <t xml:space="preserve">      Cermeño</t>
  </si>
  <si>
    <t xml:space="preserve">      Cirí de  Los Sotos</t>
  </si>
  <si>
    <t xml:space="preserve">      Cirí Grande</t>
  </si>
  <si>
    <t xml:space="preserve">      La Trinidad</t>
  </si>
  <si>
    <t xml:space="preserve">      Las Ollas Arriba</t>
  </si>
  <si>
    <t xml:space="preserve">      Lídice</t>
  </si>
  <si>
    <t xml:space="preserve">      Villa Carmen</t>
  </si>
  <si>
    <t xml:space="preserve">      Villa Rosario</t>
  </si>
  <si>
    <t xml:space="preserve">   Chame</t>
  </si>
  <si>
    <t xml:space="preserve">      Bejuco</t>
  </si>
  <si>
    <t xml:space="preserve">      Buenos Aires</t>
  </si>
  <si>
    <t xml:space="preserve">      Chicá</t>
  </si>
  <si>
    <t xml:space="preserve">      Las Lajas</t>
  </si>
  <si>
    <t xml:space="preserve">      Nueva Gorgona</t>
  </si>
  <si>
    <t xml:space="preserve">      Sajalices</t>
  </si>
  <si>
    <t xml:space="preserve">      Sorá</t>
  </si>
  <si>
    <t xml:space="preserve">   La Chorrera</t>
  </si>
  <si>
    <t xml:space="preserve">      Barrio Balboa</t>
  </si>
  <si>
    <t xml:space="preserve">      Barrio Colón</t>
  </si>
  <si>
    <t xml:space="preserve">      Amador</t>
  </si>
  <si>
    <t xml:space="preserve">      Arosemena</t>
  </si>
  <si>
    <t xml:space="preserve">      El Arado</t>
  </si>
  <si>
    <t xml:space="preserve">      Feuillet</t>
  </si>
  <si>
    <t xml:space="preserve">      Guadalupe</t>
  </si>
  <si>
    <t xml:space="preserve">      Herrera</t>
  </si>
  <si>
    <t xml:space="preserve">      Hurtado</t>
  </si>
  <si>
    <t xml:space="preserve">      Iturralde</t>
  </si>
  <si>
    <t xml:space="preserve">      La Represa</t>
  </si>
  <si>
    <t xml:space="preserve">      Los Díaz</t>
  </si>
  <si>
    <t xml:space="preserve">      Mendoza</t>
  </si>
  <si>
    <t xml:space="preserve">      Obaldía</t>
  </si>
  <si>
    <t xml:space="preserve">      Playa Leona</t>
  </si>
  <si>
    <t xml:space="preserve">      Puerto Caimito</t>
  </si>
  <si>
    <t xml:space="preserve">   San Carlos</t>
  </si>
  <si>
    <t xml:space="preserve">      El Espino</t>
  </si>
  <si>
    <t xml:space="preserve">      El Higo</t>
  </si>
  <si>
    <t xml:space="preserve">      Guayabito</t>
  </si>
  <si>
    <t xml:space="preserve">      La Ermita</t>
  </si>
  <si>
    <t xml:space="preserve">      La Laguna</t>
  </si>
  <si>
    <t xml:space="preserve">      Los Llanitos</t>
  </si>
  <si>
    <t xml:space="preserve">      San José</t>
  </si>
  <si>
    <t xml:space="preserve">   Atalaya</t>
  </si>
  <si>
    <t xml:space="preserve">      El Barrito</t>
  </si>
  <si>
    <t xml:space="preserve">      San Antonio</t>
  </si>
  <si>
    <t xml:space="preserve">   Calobre</t>
  </si>
  <si>
    <t xml:space="preserve">      Barnizal</t>
  </si>
  <si>
    <t xml:space="preserve">      Chitra</t>
  </si>
  <si>
    <t xml:space="preserve">      El Cocla</t>
  </si>
  <si>
    <t xml:space="preserve">      La Raya de Calobre</t>
  </si>
  <si>
    <t xml:space="preserve">      La Yeguada</t>
  </si>
  <si>
    <t xml:space="preserve">      Las Guías</t>
  </si>
  <si>
    <t xml:space="preserve">      Monjarás</t>
  </si>
  <si>
    <t xml:space="preserve">   Cañazas</t>
  </si>
  <si>
    <t xml:space="preserve">      Cerro Plata</t>
  </si>
  <si>
    <t xml:space="preserve">      El Picador</t>
  </si>
  <si>
    <t xml:space="preserve">      Los Valles</t>
  </si>
  <si>
    <t xml:space="preserve">      San Marcelo</t>
  </si>
  <si>
    <t xml:space="preserve">      El Aromillo</t>
  </si>
  <si>
    <t xml:space="preserve">   La Mesa</t>
  </si>
  <si>
    <t xml:space="preserve">      Bisvalles</t>
  </si>
  <si>
    <t xml:space="preserve">      Boró</t>
  </si>
  <si>
    <t xml:space="preserve">      San Bartolo</t>
  </si>
  <si>
    <t xml:space="preserve">      Los Milagros</t>
  </si>
  <si>
    <t xml:space="preserve">   Las Palmas</t>
  </si>
  <si>
    <t xml:space="preserve">      Cerro de Casa</t>
  </si>
  <si>
    <t xml:space="preserve">      El María</t>
  </si>
  <si>
    <t xml:space="preserve">      El Prado</t>
  </si>
  <si>
    <t xml:space="preserve">      El Rincón</t>
  </si>
  <si>
    <t xml:space="preserve">      Lolá</t>
  </si>
  <si>
    <t xml:space="preserve">      Puerto Vidal</t>
  </si>
  <si>
    <t xml:space="preserve">      San Martín de Porres</t>
  </si>
  <si>
    <t xml:space="preserve">      Viguí</t>
  </si>
  <si>
    <t xml:space="preserve">      Zapotillo</t>
  </si>
  <si>
    <t xml:space="preserve">      Manuel E. Amador Terrero</t>
  </si>
  <si>
    <t xml:space="preserve">   Montijo</t>
  </si>
  <si>
    <t xml:space="preserve">      La Garceana</t>
  </si>
  <si>
    <t xml:space="preserve">      Pilón</t>
  </si>
  <si>
    <t xml:space="preserve">   Río de Jesús</t>
  </si>
  <si>
    <t xml:space="preserve">      Catorce de Noviembre</t>
  </si>
  <si>
    <t xml:space="preserve">   San Francisco</t>
  </si>
  <si>
    <t xml:space="preserve">      Los Hatillos</t>
  </si>
  <si>
    <t xml:space="preserve">      Remance</t>
  </si>
  <si>
    <t xml:space="preserve">      Calovébora</t>
  </si>
  <si>
    <t xml:space="preserve">      El Alto</t>
  </si>
  <si>
    <t xml:space="preserve">      El Cuay</t>
  </si>
  <si>
    <t xml:space="preserve">      El Pantano</t>
  </si>
  <si>
    <t xml:space="preserve">      Río Luis</t>
  </si>
  <si>
    <t xml:space="preserve">      Rubén Cantú</t>
  </si>
  <si>
    <t xml:space="preserve">   Santiago</t>
  </si>
  <si>
    <t xml:space="preserve">      La Peña</t>
  </si>
  <si>
    <t xml:space="preserve">      La Raya de Santa María</t>
  </si>
  <si>
    <t xml:space="preserve">      Ponuga</t>
  </si>
  <si>
    <t xml:space="preserve">      Canto del Llano</t>
  </si>
  <si>
    <t xml:space="preserve">      Carlos Santana Ávila</t>
  </si>
  <si>
    <t xml:space="preserve">      Edwin Fábrega</t>
  </si>
  <si>
    <t xml:space="preserve">      Rodrigo Luque</t>
  </si>
  <si>
    <t xml:space="preserve">      Nuevo Santiago</t>
  </si>
  <si>
    <t xml:space="preserve">      Santiago Este</t>
  </si>
  <si>
    <t xml:space="preserve">      Santiago Sur</t>
  </si>
  <si>
    <t xml:space="preserve">   Soná</t>
  </si>
  <si>
    <t xml:space="preserve">      Calidonia</t>
  </si>
  <si>
    <t xml:space="preserve">      Cativé</t>
  </si>
  <si>
    <t xml:space="preserve">      El Marañón</t>
  </si>
  <si>
    <t xml:space="preserve">      La Soledad</t>
  </si>
  <si>
    <t xml:space="preserve">      Quebrada de Oro</t>
  </si>
  <si>
    <t xml:space="preserve">      Rodeo Viejo</t>
  </si>
  <si>
    <t xml:space="preserve">      Hicaco</t>
  </si>
  <si>
    <t xml:space="preserve">      La Trinchera</t>
  </si>
  <si>
    <t xml:space="preserve">   Mariato</t>
  </si>
  <si>
    <t xml:space="preserve">      Arenas</t>
  </si>
  <si>
    <t xml:space="preserve">      Quebro</t>
  </si>
  <si>
    <t xml:space="preserve">      Tebario</t>
  </si>
  <si>
    <t xml:space="preserve">   Comarca Kuna Yala</t>
  </si>
  <si>
    <t xml:space="preserve">      Ailigandí</t>
  </si>
  <si>
    <t xml:space="preserve">      Puerto Obaldía</t>
  </si>
  <si>
    <t xml:space="preserve">      Tubualá</t>
  </si>
  <si>
    <t xml:space="preserve">   Cémaco</t>
  </si>
  <si>
    <t xml:space="preserve">      Lajas Blancas</t>
  </si>
  <si>
    <t xml:space="preserve">      Manuel Ortega</t>
  </si>
  <si>
    <t xml:space="preserve">   Sambú</t>
  </si>
  <si>
    <t xml:space="preserve">      Río Sábalo</t>
  </si>
  <si>
    <t xml:space="preserve">      Jingurudo</t>
  </si>
  <si>
    <t xml:space="preserve">   Besiko</t>
  </si>
  <si>
    <t xml:space="preserve">      Boca de Balsa</t>
  </si>
  <si>
    <t xml:space="preserve">      Camarón Arriba</t>
  </si>
  <si>
    <t xml:space="preserve">      Cerro Banco</t>
  </si>
  <si>
    <t xml:space="preserve">      Cerro de Patena</t>
  </si>
  <si>
    <t xml:space="preserve">      Emplanada de Chorcha</t>
  </si>
  <si>
    <t xml:space="preserve">      Nämnoni</t>
  </si>
  <si>
    <t xml:space="preserve">      Niba</t>
  </si>
  <si>
    <t xml:space="preserve">   Mironó</t>
  </si>
  <si>
    <t xml:space="preserve">      Cascabel</t>
  </si>
  <si>
    <t xml:space="preserve">      Hato Corotú</t>
  </si>
  <si>
    <t xml:space="preserve">      Hato Culantro</t>
  </si>
  <si>
    <t xml:space="preserve">      Hato Jobo</t>
  </si>
  <si>
    <t xml:space="preserve">      Hato Julí</t>
  </si>
  <si>
    <t xml:space="preserve">      Quebrada de Loro</t>
  </si>
  <si>
    <t xml:space="preserve">      Salto Dupí</t>
  </si>
  <si>
    <t xml:space="preserve">   Müna</t>
  </si>
  <si>
    <t xml:space="preserve">      Alto Caballero</t>
  </si>
  <si>
    <t xml:space="preserve">      Bakama</t>
  </si>
  <si>
    <t xml:space="preserve">      Cerro Caña</t>
  </si>
  <si>
    <t xml:space="preserve">      Cerro Puerco</t>
  </si>
  <si>
    <t xml:space="preserve">      Krüa</t>
  </si>
  <si>
    <t xml:space="preserve">      Maraca</t>
  </si>
  <si>
    <t xml:space="preserve">      Nibra</t>
  </si>
  <si>
    <t xml:space="preserve">      Roka</t>
  </si>
  <si>
    <t xml:space="preserve">      Sitio Prado</t>
  </si>
  <si>
    <t xml:space="preserve">      Ümani</t>
  </si>
  <si>
    <t xml:space="preserve">      Dikeri</t>
  </si>
  <si>
    <t xml:space="preserve">      Diko</t>
  </si>
  <si>
    <t xml:space="preserve">      Kikari</t>
  </si>
  <si>
    <t xml:space="preserve">      Mreeni</t>
  </si>
  <si>
    <t xml:space="preserve">   Nole Duima</t>
  </si>
  <si>
    <t xml:space="preserve">      Hato Chamí</t>
  </si>
  <si>
    <t xml:space="preserve">      Jädaberi</t>
  </si>
  <si>
    <t xml:space="preserve">      Lajero</t>
  </si>
  <si>
    <t xml:space="preserve">      Susama</t>
  </si>
  <si>
    <t xml:space="preserve">   Ñürüm</t>
  </si>
  <si>
    <t xml:space="preserve">      Agua Salud</t>
  </si>
  <si>
    <t xml:space="preserve">      Alto de Jesús</t>
  </si>
  <si>
    <t xml:space="preserve">      Cerro Pelado</t>
  </si>
  <si>
    <t xml:space="preserve">      El Bale</t>
  </si>
  <si>
    <t xml:space="preserve">      El Paredón</t>
  </si>
  <si>
    <t xml:space="preserve">      El Piro</t>
  </si>
  <si>
    <t xml:space="preserve">      Güibale</t>
  </si>
  <si>
    <t xml:space="preserve">      El Peñón</t>
  </si>
  <si>
    <t xml:space="preserve">   Kankintú</t>
  </si>
  <si>
    <t xml:space="preserve">      Guoroni</t>
  </si>
  <si>
    <t xml:space="preserve">      Kankintú</t>
  </si>
  <si>
    <t xml:space="preserve">      Mününi</t>
  </si>
  <si>
    <t xml:space="preserve">      Piedra Roja</t>
  </si>
  <si>
    <t xml:space="preserve">      Calante</t>
  </si>
  <si>
    <t xml:space="preserve">      Tolote</t>
  </si>
  <si>
    <t xml:space="preserve">   Kusapín</t>
  </si>
  <si>
    <t xml:space="preserve">      Bahía Azul</t>
  </si>
  <si>
    <t xml:space="preserve">      Río Chiriquí</t>
  </si>
  <si>
    <t xml:space="preserve">      Tobobe</t>
  </si>
  <si>
    <t xml:space="preserve">   Jirondai</t>
  </si>
  <si>
    <t xml:space="preserve">      Samboa</t>
  </si>
  <si>
    <t xml:space="preserve">      Bürí</t>
  </si>
  <si>
    <t xml:space="preserve">      Guariviara</t>
  </si>
  <si>
    <t xml:space="preserve">      Man Creek</t>
  </si>
  <si>
    <t xml:space="preserve">      Tuwai</t>
  </si>
  <si>
    <t>TOTAL</t>
  </si>
  <si>
    <t xml:space="preserve">   La Pintada</t>
  </si>
  <si>
    <t>-   Cantidad nula o cero.</t>
  </si>
  <si>
    <t>Cuadro 1.  EXPLOTACIONES, NÚMERO DE PLANTAS, SUPERFICIE Y COSECHA DE CAFÉ EN LA REPÚBLICA, SEGÚN PROVINCIA, COMARCA INDÍGENA, DISTRITO Y CORREGIMIENTO: AÑO AGRÍCOLA 2023/24</t>
  </si>
  <si>
    <t xml:space="preserve">      Santa Catalina o Calovébora</t>
  </si>
  <si>
    <t xml:space="preserve">      Alto Bilingüe</t>
  </si>
  <si>
    <t xml:space="preserve">      Loma Yuca</t>
  </si>
  <si>
    <t xml:space="preserve">      San Pedrito</t>
  </si>
  <si>
    <t xml:space="preserve">      Valle Bonito</t>
  </si>
  <si>
    <t xml:space="preserve">      El Piro No.2</t>
  </si>
  <si>
    <t xml:space="preserve">      Bocas del Toro (cabecera)</t>
  </si>
  <si>
    <t xml:space="preserve">      Changuinola (cabecera)</t>
  </si>
  <si>
    <t xml:space="preserve">      Chiriquí Grande (cabecera)</t>
  </si>
  <si>
    <t xml:space="preserve">      Almirante (cabecera)</t>
  </si>
  <si>
    <t xml:space="preserve">      Aguadulce (cabecera)</t>
  </si>
  <si>
    <t xml:space="preserve">      Antón (cabecera)</t>
  </si>
  <si>
    <t xml:space="preserve">      La Pintada (cabecera)</t>
  </si>
  <si>
    <t xml:space="preserve">      Natá (cabecera)</t>
  </si>
  <si>
    <t xml:space="preserve">      Olá (cabecera)</t>
  </si>
  <si>
    <t xml:space="preserve">      Penonomé (cabecera)</t>
  </si>
  <si>
    <t xml:space="preserve">      Nuevo Chagres (cabecera)</t>
  </si>
  <si>
    <t xml:space="preserve">      Miguel de la Borda (cabecera)</t>
  </si>
  <si>
    <t xml:space="preserve">      Portobelo (cabecera)</t>
  </si>
  <si>
    <t xml:space="preserve">      Palenque (cabecera)</t>
  </si>
  <si>
    <t xml:space="preserve">      Puerto Armuelles (cabecera)</t>
  </si>
  <si>
    <t xml:space="preserve">      Boquerón (cabecera)</t>
  </si>
  <si>
    <t xml:space="preserve">      La Concepción (cabecera)</t>
  </si>
  <si>
    <t xml:space="preserve">      David (cabecera)</t>
  </si>
  <si>
    <t xml:space="preserve">      Dolega (cabecera)</t>
  </si>
  <si>
    <t xml:space="preserve">      Gualaca (cabecera)</t>
  </si>
  <si>
    <t xml:space="preserve">      Remedios (cabecera)</t>
  </si>
  <si>
    <t xml:space="preserve">      Río Sereno (cabecera)</t>
  </si>
  <si>
    <t xml:space="preserve">      Las Lajas (cabecera)</t>
  </si>
  <si>
    <t xml:space="preserve">      Tolé (cabecera)</t>
  </si>
  <si>
    <t xml:space="preserve">      La Palma (cabecera)</t>
  </si>
  <si>
    <t xml:space="preserve">      El Real de Santa María (cabecera)</t>
  </si>
  <si>
    <t xml:space="preserve">      Chitré (cabecera)</t>
  </si>
  <si>
    <t xml:space="preserve">      Las Minas (cabecera)</t>
  </si>
  <si>
    <t xml:space="preserve">      Los Pozos (cabecera)</t>
  </si>
  <si>
    <t xml:space="preserve">      Ocú (cabecera)</t>
  </si>
  <si>
    <t xml:space="preserve">      Parita (cabecera)</t>
  </si>
  <si>
    <t xml:space="preserve">      Pesé (cabecera)</t>
  </si>
  <si>
    <t xml:space="preserve">      Santa María (cabecera)</t>
  </si>
  <si>
    <t xml:space="preserve">      Guararé (cabecera)</t>
  </si>
  <si>
    <t xml:space="preserve">      La Villa de Los Santos (cabecera)</t>
  </si>
  <si>
    <t xml:space="preserve">      Macaracas (cabecera)</t>
  </si>
  <si>
    <t xml:space="preserve">      Pedasí (cabecera)</t>
  </si>
  <si>
    <t xml:space="preserve">      Pocrí (cabecera)</t>
  </si>
  <si>
    <t xml:space="preserve">      Tonosí (cabecera)</t>
  </si>
  <si>
    <t xml:space="preserve">      Chimán (cabecera)</t>
  </si>
  <si>
    <t xml:space="preserve">      Arraiján (cabecera)</t>
  </si>
  <si>
    <t xml:space="preserve">      Capira (cabecera)</t>
  </si>
  <si>
    <t xml:space="preserve">      Chame (cabecera)</t>
  </si>
  <si>
    <t xml:space="preserve">      San Carlos (cabecera)</t>
  </si>
  <si>
    <t xml:space="preserve">      Atalaya (cabecera)</t>
  </si>
  <si>
    <t xml:space="preserve">      Calobre (cabecera)</t>
  </si>
  <si>
    <t xml:space="preserve">      Cañazas (cabecera)</t>
  </si>
  <si>
    <t xml:space="preserve">      La Mesa (cabecera)</t>
  </si>
  <si>
    <t xml:space="preserve">      Las Palmas (cabecera)</t>
  </si>
  <si>
    <t xml:space="preserve">      Montijo (cabecera)</t>
  </si>
  <si>
    <t xml:space="preserve">      Río de Jesús (cabecera)</t>
  </si>
  <si>
    <t xml:space="preserve">      San Francisco (cabecera)</t>
  </si>
  <si>
    <t xml:space="preserve">      Santa Fe (cabecera)</t>
  </si>
  <si>
    <t xml:space="preserve">      Santiago (cabecera)</t>
  </si>
  <si>
    <t xml:space="preserve">      Soná (cabecera)</t>
  </si>
  <si>
    <t xml:space="preserve">      Llano de Catival o Mariato (cabecera)</t>
  </si>
  <si>
    <t xml:space="preserve">      Narganá (cabecera)</t>
  </si>
  <si>
    <t xml:space="preserve">      Cirilo Guaynora (cabecera)</t>
  </si>
  <si>
    <t xml:space="preserve">      Soloy (cabecera)</t>
  </si>
  <si>
    <t xml:space="preserve">      Hato Pilón (cabecera)</t>
  </si>
  <si>
    <t xml:space="preserve">      Chichica (cabecera)</t>
  </si>
  <si>
    <t xml:space="preserve">      Cerro Iglesias (cabecera)</t>
  </si>
  <si>
    <t xml:space="preserve">      Buenos Aires (cabecera)</t>
  </si>
  <si>
    <t xml:space="preserve">      Bisira (cabecera)</t>
  </si>
  <si>
    <t xml:space="preserve">      Kusapín (cabecera)</t>
  </si>
  <si>
    <t xml:space="preserve">      Chepo (cabecera)</t>
  </si>
  <si>
    <t xml:space="preserve">      Gatú o Gatucito</t>
  </si>
  <si>
    <t xml:space="preserve">      Coclé del Norte</t>
  </si>
  <si>
    <t xml:space="preserve">      Aserrío de Gariché</t>
  </si>
  <si>
    <t xml:space="preserve">      Comarca Kuna de Madungandí</t>
  </si>
  <si>
    <t xml:space="preserve">Panamá Oeste </t>
  </si>
  <si>
    <t>NOTA: Las provincias, comarcas indígenas, distritos y corregimientos que no registraron aportación, no fueron incluidos en el cuadro.</t>
  </si>
  <si>
    <t>Superficie total 
 (En hectáreas)</t>
  </si>
  <si>
    <t>Cosecha (En quintales pilados)</t>
  </si>
  <si>
    <t>0          Cuando la cantidad es menor a la mitad de unidad o fracción decimal adoptada, para la expresión del dato.
0.00</t>
  </si>
  <si>
    <t xml:space="preserve">   Santa Catalina o Calovébora</t>
  </si>
  <si>
    <t>Explotaciones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</si>
</sst>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_(* #,##0_);_(* \(#,##0\);_(* &quot;-&quot;??_);_(@_)"/>
    <numFmt numFmtId="166" formatCode="_(* #,##0.0_);_(* \(#,##0.0\);_(* &quot;-&quot;??_);_(@_)"/>
  </numFmts>
  <fonts count="6" x14ac:knownFonts="1">
    <font>
      <sz val="10"/>
      <name val="Arial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indexed="8"/>
      <name val="Arial"/>
      <family val="2"/>
    </font>
    <font>
      <b/>
      <sz val="10"/>
      <color theme="0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F243E"/>
        <bgColor indexed="64"/>
      </patternFill>
    </fill>
  </fills>
  <borders count="12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3">
    <xf numFmtId="0" fontId="0" fillId="0" borderId="0" xfId="0"/>
    <xf numFmtId="0" fontId="3" fillId="2" borderId="0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vertical="center" wrapText="1"/>
    </xf>
    <xf numFmtId="0" fontId="5" fillId="2" borderId="6" xfId="0" applyFont="1" applyFill="1" applyBorder="1" applyAlignment="1">
      <alignment vertical="center" wrapText="1"/>
    </xf>
    <xf numFmtId="0" fontId="1" fillId="2" borderId="0" xfId="0" applyFont="1" applyFill="1" applyAlignment="1">
      <alignment vertical="center"/>
    </xf>
    <xf numFmtId="0" fontId="1" fillId="2" borderId="0" xfId="0" applyFont="1" applyFill="1"/>
    <xf numFmtId="165" fontId="1" fillId="2" borderId="0" xfId="0" applyNumberFormat="1" applyFont="1" applyFill="1" applyAlignment="1">
      <alignment vertical="center"/>
    </xf>
    <xf numFmtId="49" fontId="1" fillId="2" borderId="0" xfId="0" applyNumberFormat="1" applyFont="1" applyFill="1"/>
    <xf numFmtId="165" fontId="3" fillId="2" borderId="1" xfId="1" applyNumberFormat="1" applyFont="1" applyFill="1" applyBorder="1" applyAlignment="1">
      <alignment horizontal="right" vertical="center" wrapText="1"/>
    </xf>
    <xf numFmtId="164" fontId="3" fillId="2" borderId="1" xfId="1" applyNumberFormat="1" applyFont="1" applyFill="1" applyBorder="1" applyAlignment="1">
      <alignment horizontal="right" vertical="center" wrapText="1"/>
    </xf>
    <xf numFmtId="166" fontId="3" fillId="2" borderId="2" xfId="1" applyNumberFormat="1" applyFont="1" applyFill="1" applyBorder="1" applyAlignment="1">
      <alignment horizontal="right" vertical="center" wrapText="1"/>
    </xf>
    <xf numFmtId="165" fontId="5" fillId="2" borderId="1" xfId="1" applyNumberFormat="1" applyFont="1" applyFill="1" applyBorder="1" applyAlignment="1">
      <alignment horizontal="right" vertical="center" wrapText="1"/>
    </xf>
    <xf numFmtId="164" fontId="5" fillId="2" borderId="1" xfId="1" applyNumberFormat="1" applyFont="1" applyFill="1" applyBorder="1" applyAlignment="1">
      <alignment horizontal="right" vertical="center" wrapText="1"/>
    </xf>
    <xf numFmtId="166" fontId="5" fillId="2" borderId="2" xfId="1" applyNumberFormat="1" applyFont="1" applyFill="1" applyBorder="1" applyAlignment="1">
      <alignment horizontal="right" vertical="center" wrapText="1"/>
    </xf>
    <xf numFmtId="3" fontId="5" fillId="2" borderId="1" xfId="1" applyNumberFormat="1" applyFont="1" applyFill="1" applyBorder="1" applyAlignment="1">
      <alignment horizontal="right" vertical="center" wrapText="1"/>
    </xf>
    <xf numFmtId="165" fontId="5" fillId="2" borderId="7" xfId="1" applyNumberFormat="1" applyFont="1" applyFill="1" applyBorder="1" applyAlignment="1">
      <alignment horizontal="right" vertical="center" wrapText="1"/>
    </xf>
    <xf numFmtId="164" fontId="5" fillId="2" borderId="7" xfId="1" applyNumberFormat="1" applyFont="1" applyFill="1" applyBorder="1" applyAlignment="1">
      <alignment horizontal="right" vertical="center" wrapText="1"/>
    </xf>
    <xf numFmtId="166" fontId="5" fillId="2" borderId="8" xfId="1" applyNumberFormat="1" applyFont="1" applyFill="1" applyBorder="1" applyAlignment="1">
      <alignment horizontal="right" vertical="center" wrapText="1"/>
    </xf>
    <xf numFmtId="49" fontId="1" fillId="2" borderId="0" xfId="0" applyNumberFormat="1" applyFont="1" applyFill="1" applyBorder="1" applyAlignment="1">
      <alignment horizontal="left"/>
    </xf>
    <xf numFmtId="0" fontId="1" fillId="2" borderId="0" xfId="0" applyFont="1" applyFill="1" applyAlignment="1">
      <alignment horizontal="left"/>
    </xf>
    <xf numFmtId="49" fontId="2" fillId="2" borderId="0" xfId="0" applyNumberFormat="1" applyFont="1" applyFill="1" applyBorder="1" applyAlignment="1"/>
    <xf numFmtId="49" fontId="2" fillId="2" borderId="5" xfId="0" applyNumberFormat="1" applyFont="1" applyFill="1" applyBorder="1" applyAlignment="1"/>
    <xf numFmtId="49" fontId="1" fillId="2" borderId="0" xfId="0" applyNumberFormat="1" applyFont="1" applyFill="1" applyAlignment="1"/>
    <xf numFmtId="0" fontId="1" fillId="2" borderId="0" xfId="0" applyFont="1" applyFill="1" applyAlignment="1"/>
    <xf numFmtId="0" fontId="1" fillId="2" borderId="0" xfId="0" applyFont="1" applyFill="1" applyBorder="1"/>
    <xf numFmtId="0" fontId="5" fillId="2" borderId="11" xfId="0" applyFont="1" applyFill="1" applyBorder="1" applyAlignment="1">
      <alignment horizontal="left" vertical="center" wrapText="1"/>
    </xf>
    <xf numFmtId="49" fontId="1" fillId="2" borderId="0" xfId="0" applyNumberFormat="1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302171</xdr:colOff>
      <xdr:row>710</xdr:row>
      <xdr:rowOff>0</xdr:rowOff>
    </xdr:from>
    <xdr:to>
      <xdr:col>0</xdr:col>
      <xdr:colOff>370974</xdr:colOff>
      <xdr:row>710</xdr:row>
      <xdr:rowOff>302171</xdr:rowOff>
    </xdr:to>
    <xdr:sp macro="" textlink="">
      <xdr:nvSpPr>
        <xdr:cNvPr id="3" name="Cerrar llave 2"/>
        <xdr:cNvSpPr/>
      </xdr:nvSpPr>
      <xdr:spPr>
        <a:xfrm>
          <a:off x="302171" y="135645525"/>
          <a:ext cx="68803" cy="302171"/>
        </a:xfrm>
        <a:prstGeom prst="rightBrace">
          <a:avLst>
            <a:gd name="adj1" fmla="val 49066"/>
            <a:gd name="adj2" fmla="val 26136"/>
          </a:avLst>
        </a:prstGeom>
        <a:ln w="952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PA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13"/>
  <sheetViews>
    <sheetView tabSelected="1" zoomScale="85" zoomScaleNormal="85" workbookViewId="0">
      <selection activeCell="A2" sqref="A2:A3"/>
    </sheetView>
  </sheetViews>
  <sheetFormatPr baseColWidth="10" defaultColWidth="9.140625" defaultRowHeight="12.75" x14ac:dyDescent="0.2"/>
  <cols>
    <col min="1" max="1" width="37.140625" style="6" customWidth="1"/>
    <col min="2" max="4" width="10.42578125" style="6" customWidth="1"/>
    <col min="5" max="6" width="12" style="6" customWidth="1"/>
    <col min="7" max="7" width="10.140625" style="6" customWidth="1"/>
    <col min="8" max="8" width="10.28515625" style="6" customWidth="1"/>
    <col min="9" max="16384" width="9.140625" style="6"/>
  </cols>
  <sheetData>
    <row r="1" spans="1:13" ht="60" customHeight="1" x14ac:dyDescent="0.2">
      <c r="A1" s="28" t="s">
        <v>592</v>
      </c>
      <c r="B1" s="28"/>
      <c r="C1" s="28"/>
      <c r="D1" s="28"/>
      <c r="E1" s="28"/>
      <c r="F1" s="28"/>
      <c r="G1" s="28"/>
      <c r="H1" s="28"/>
    </row>
    <row r="2" spans="1:13" ht="30" customHeight="1" x14ac:dyDescent="0.2">
      <c r="A2" s="31" t="s">
        <v>0</v>
      </c>
      <c r="B2" s="29" t="s">
        <v>675</v>
      </c>
      <c r="C2" s="29"/>
      <c r="D2" s="29"/>
      <c r="E2" s="29" t="s">
        <v>18</v>
      </c>
      <c r="F2" s="29"/>
      <c r="G2" s="29" t="s">
        <v>671</v>
      </c>
      <c r="H2" s="30" t="s">
        <v>672</v>
      </c>
    </row>
    <row r="3" spans="1:13" ht="39.950000000000003" customHeight="1" x14ac:dyDescent="0.2">
      <c r="A3" s="32"/>
      <c r="B3" s="2" t="s">
        <v>2</v>
      </c>
      <c r="C3" s="2" t="s">
        <v>3</v>
      </c>
      <c r="D3" s="2" t="s">
        <v>4</v>
      </c>
      <c r="E3" s="2" t="s">
        <v>2</v>
      </c>
      <c r="F3" s="2" t="s">
        <v>1</v>
      </c>
      <c r="G3" s="29"/>
      <c r="H3" s="30"/>
    </row>
    <row r="4" spans="1:13" s="5" customFormat="1" ht="21" customHeight="1" x14ac:dyDescent="0.2">
      <c r="A4" s="1" t="s">
        <v>589</v>
      </c>
      <c r="B4" s="9">
        <f>B5+B47+B105+B150+B257+B287+B335+B413+B450+B513+B615+B621+B629</f>
        <v>29753</v>
      </c>
      <c r="C4" s="9">
        <f>C5+C47+C105+C150+C257+C287+C335+C413+C450+C513+C615+C621+C629</f>
        <v>4666</v>
      </c>
      <c r="D4" s="9">
        <f t="shared" ref="D4:H4" si="0">D5+D47+D105+D150+D257+D287+D335+D413+D450+D513+D615+D621+D629</f>
        <v>25087</v>
      </c>
      <c r="E4" s="9">
        <f t="shared" si="0"/>
        <v>33004929</v>
      </c>
      <c r="F4" s="9">
        <f t="shared" si="0"/>
        <v>23464871.000000004</v>
      </c>
      <c r="G4" s="10">
        <f t="shared" si="0"/>
        <v>8272.2758593460021</v>
      </c>
      <c r="H4" s="11">
        <f t="shared" si="0"/>
        <v>385262.73000000004</v>
      </c>
    </row>
    <row r="5" spans="1:13" s="5" customFormat="1" ht="21" customHeight="1" x14ac:dyDescent="0.2">
      <c r="A5" s="3" t="s">
        <v>8</v>
      </c>
      <c r="B5" s="9">
        <f>B6+B12+B29+B36</f>
        <v>833</v>
      </c>
      <c r="C5" s="9">
        <f t="shared" ref="C5:H5" si="1">C6+C12+C29+C36</f>
        <v>107</v>
      </c>
      <c r="D5" s="9">
        <f t="shared" si="1"/>
        <v>726</v>
      </c>
      <c r="E5" s="9">
        <f t="shared" si="1"/>
        <v>574437</v>
      </c>
      <c r="F5" s="9">
        <f t="shared" si="1"/>
        <v>194521</v>
      </c>
      <c r="G5" s="10">
        <f t="shared" si="1"/>
        <v>158.11727274499998</v>
      </c>
      <c r="H5" s="11">
        <f t="shared" si="1"/>
        <v>5334.17</v>
      </c>
      <c r="I5" s="7"/>
      <c r="J5" s="7"/>
      <c r="K5" s="7"/>
      <c r="L5" s="7"/>
      <c r="M5" s="7"/>
    </row>
    <row r="6" spans="1:13" s="5" customFormat="1" ht="21" customHeight="1" x14ac:dyDescent="0.2">
      <c r="A6" s="3" t="s">
        <v>19</v>
      </c>
      <c r="B6" s="9">
        <f>SUM(B7:B11)</f>
        <v>24</v>
      </c>
      <c r="C6" s="9">
        <f t="shared" ref="C6:G6" si="2">SUM(C7:C11)</f>
        <v>2</v>
      </c>
      <c r="D6" s="9">
        <f t="shared" si="2"/>
        <v>22</v>
      </c>
      <c r="E6" s="9">
        <f t="shared" si="2"/>
        <v>6756</v>
      </c>
      <c r="F6" s="9">
        <f t="shared" si="2"/>
        <v>5308</v>
      </c>
      <c r="G6" s="10">
        <f t="shared" si="2"/>
        <v>1.2320000010000001</v>
      </c>
      <c r="H6" s="11">
        <f>SUM(H7:H11)</f>
        <v>82.79</v>
      </c>
    </row>
    <row r="7" spans="1:13" s="5" customFormat="1" ht="15.75" customHeight="1" x14ac:dyDescent="0.2">
      <c r="A7" s="3" t="s">
        <v>599</v>
      </c>
      <c r="B7" s="12">
        <v>3</v>
      </c>
      <c r="C7" s="12">
        <v>1</v>
      </c>
      <c r="D7" s="12">
        <v>2</v>
      </c>
      <c r="E7" s="12">
        <v>14</v>
      </c>
      <c r="F7" s="12">
        <v>14</v>
      </c>
      <c r="G7" s="13">
        <v>2.5454540000000004E-3</v>
      </c>
      <c r="H7" s="14">
        <v>1.3399999999999999</v>
      </c>
    </row>
    <row r="8" spans="1:13" s="5" customFormat="1" ht="15.75" customHeight="1" x14ac:dyDescent="0.2">
      <c r="A8" s="3" t="s">
        <v>20</v>
      </c>
      <c r="B8" s="12">
        <v>2</v>
      </c>
      <c r="C8" s="15" t="s">
        <v>17</v>
      </c>
      <c r="D8" s="12">
        <v>2</v>
      </c>
      <c r="E8" s="12">
        <v>210</v>
      </c>
      <c r="F8" s="12">
        <v>50</v>
      </c>
      <c r="G8" s="13">
        <v>4.1818182000000002E-2</v>
      </c>
      <c r="H8" s="14">
        <v>0.9</v>
      </c>
    </row>
    <row r="9" spans="1:13" s="5" customFormat="1" ht="15.75" customHeight="1" x14ac:dyDescent="0.2">
      <c r="A9" s="3" t="s">
        <v>21</v>
      </c>
      <c r="B9" s="12">
        <v>12</v>
      </c>
      <c r="C9" s="15" t="s">
        <v>17</v>
      </c>
      <c r="D9" s="12">
        <v>12</v>
      </c>
      <c r="E9" s="12">
        <v>290</v>
      </c>
      <c r="F9" s="12">
        <v>104.00000000000001</v>
      </c>
      <c r="G9" s="13">
        <v>5.4545455999999992E-2</v>
      </c>
      <c r="H9" s="14">
        <v>70.050000000000011</v>
      </c>
    </row>
    <row r="10" spans="1:13" s="5" customFormat="1" ht="15.75" customHeight="1" x14ac:dyDescent="0.2">
      <c r="A10" s="3" t="s">
        <v>22</v>
      </c>
      <c r="B10" s="12">
        <v>5</v>
      </c>
      <c r="C10" s="15" t="s">
        <v>17</v>
      </c>
      <c r="D10" s="12">
        <v>5</v>
      </c>
      <c r="E10" s="12">
        <v>192</v>
      </c>
      <c r="F10" s="12">
        <v>140</v>
      </c>
      <c r="G10" s="13">
        <v>3.3090909000000002E-2</v>
      </c>
      <c r="H10" s="14">
        <v>1.5</v>
      </c>
    </row>
    <row r="11" spans="1:13" s="5" customFormat="1" ht="15.75" customHeight="1" x14ac:dyDescent="0.2">
      <c r="A11" s="3" t="s">
        <v>23</v>
      </c>
      <c r="B11" s="12">
        <v>2</v>
      </c>
      <c r="C11" s="12">
        <v>1</v>
      </c>
      <c r="D11" s="12">
        <v>1</v>
      </c>
      <c r="E11" s="12">
        <v>6050</v>
      </c>
      <c r="F11" s="12">
        <v>5000</v>
      </c>
      <c r="G11" s="13">
        <v>1.1000000000000001</v>
      </c>
      <c r="H11" s="14">
        <v>9</v>
      </c>
    </row>
    <row r="12" spans="1:13" s="5" customFormat="1" ht="21" customHeight="1" x14ac:dyDescent="0.2">
      <c r="A12" s="3" t="s">
        <v>24</v>
      </c>
      <c r="B12" s="9">
        <f>SUM(B13:B28)</f>
        <v>215</v>
      </c>
      <c r="C12" s="9">
        <f t="shared" ref="C12:H12" si="3">SUM(C13:C28)</f>
        <v>17</v>
      </c>
      <c r="D12" s="9">
        <f t="shared" si="3"/>
        <v>198</v>
      </c>
      <c r="E12" s="9">
        <f t="shared" si="3"/>
        <v>87664</v>
      </c>
      <c r="F12" s="9">
        <f t="shared" si="3"/>
        <v>75641</v>
      </c>
      <c r="G12" s="10">
        <f t="shared" si="3"/>
        <v>18.761090916000004</v>
      </c>
      <c r="H12" s="11">
        <f t="shared" si="3"/>
        <v>256.25</v>
      </c>
    </row>
    <row r="13" spans="1:13" s="5" customFormat="1" ht="15.75" customHeight="1" x14ac:dyDescent="0.2">
      <c r="A13" s="3" t="s">
        <v>600</v>
      </c>
      <c r="B13" s="12">
        <v>1</v>
      </c>
      <c r="C13" s="12" t="s">
        <v>17</v>
      </c>
      <c r="D13" s="12">
        <v>1</v>
      </c>
      <c r="E13" s="12">
        <v>2</v>
      </c>
      <c r="F13" s="12" t="s">
        <v>17</v>
      </c>
      <c r="G13" s="13">
        <v>3.6363600000000003E-4</v>
      </c>
      <c r="H13" s="14" t="s">
        <v>17</v>
      </c>
    </row>
    <row r="14" spans="1:13" s="5" customFormat="1" ht="15.75" customHeight="1" x14ac:dyDescent="0.2">
      <c r="A14" s="3" t="s">
        <v>25</v>
      </c>
      <c r="B14" s="12">
        <v>7</v>
      </c>
      <c r="C14" s="12">
        <v>1</v>
      </c>
      <c r="D14" s="12">
        <v>6</v>
      </c>
      <c r="E14" s="12">
        <v>421</v>
      </c>
      <c r="F14" s="12">
        <v>158.99999999999997</v>
      </c>
      <c r="G14" s="13">
        <v>8.2909090000000019E-2</v>
      </c>
      <c r="H14" s="14">
        <v>2.1</v>
      </c>
    </row>
    <row r="15" spans="1:13" s="5" customFormat="1" ht="15.75" customHeight="1" x14ac:dyDescent="0.2">
      <c r="A15" s="3" t="s">
        <v>26</v>
      </c>
      <c r="B15" s="12">
        <v>28</v>
      </c>
      <c r="C15" s="12">
        <v>2</v>
      </c>
      <c r="D15" s="12">
        <v>26</v>
      </c>
      <c r="E15" s="12">
        <v>1333</v>
      </c>
      <c r="F15" s="12">
        <v>918</v>
      </c>
      <c r="G15" s="13">
        <v>0.24054545800000002</v>
      </c>
      <c r="H15" s="14">
        <v>18.740000000000002</v>
      </c>
    </row>
    <row r="16" spans="1:13" s="5" customFormat="1" ht="15.75" customHeight="1" x14ac:dyDescent="0.2">
      <c r="A16" s="3" t="s">
        <v>27</v>
      </c>
      <c r="B16" s="12">
        <v>7</v>
      </c>
      <c r="C16" s="12">
        <v>1</v>
      </c>
      <c r="D16" s="12">
        <v>6</v>
      </c>
      <c r="E16" s="12">
        <v>33</v>
      </c>
      <c r="F16" s="12">
        <v>25</v>
      </c>
      <c r="G16" s="13">
        <v>6.0000009999999996E-3</v>
      </c>
      <c r="H16" s="14">
        <v>0.37999999999999995</v>
      </c>
    </row>
    <row r="17" spans="1:8" s="5" customFormat="1" ht="15.75" customHeight="1" x14ac:dyDescent="0.2">
      <c r="A17" s="3" t="s">
        <v>28</v>
      </c>
      <c r="B17" s="12">
        <v>5</v>
      </c>
      <c r="C17" s="12">
        <v>1</v>
      </c>
      <c r="D17" s="12">
        <v>4</v>
      </c>
      <c r="E17" s="12">
        <v>90</v>
      </c>
      <c r="F17" s="12">
        <v>70</v>
      </c>
      <c r="G17" s="13">
        <v>1.6363637E-2</v>
      </c>
      <c r="H17" s="14">
        <v>3.5999999999999996</v>
      </c>
    </row>
    <row r="18" spans="1:8" s="5" customFormat="1" ht="15.75" customHeight="1" x14ac:dyDescent="0.2">
      <c r="A18" s="3" t="s">
        <v>29</v>
      </c>
      <c r="B18" s="12">
        <v>33</v>
      </c>
      <c r="C18" s="12">
        <v>1</v>
      </c>
      <c r="D18" s="12">
        <v>32</v>
      </c>
      <c r="E18" s="12">
        <v>2263</v>
      </c>
      <c r="F18" s="12">
        <v>1023</v>
      </c>
      <c r="G18" s="13">
        <v>0.403272727</v>
      </c>
      <c r="H18" s="14">
        <v>4.3999999999999986</v>
      </c>
    </row>
    <row r="19" spans="1:8" s="5" customFormat="1" ht="15.75" customHeight="1" x14ac:dyDescent="0.2">
      <c r="A19" s="3" t="s">
        <v>30</v>
      </c>
      <c r="B19" s="12">
        <v>26</v>
      </c>
      <c r="C19" s="12" t="s">
        <v>17</v>
      </c>
      <c r="D19" s="12">
        <v>26</v>
      </c>
      <c r="E19" s="12">
        <v>6496.9999999999982</v>
      </c>
      <c r="F19" s="12">
        <v>5635.9999999999982</v>
      </c>
      <c r="G19" s="13">
        <v>1.1838181829999999</v>
      </c>
      <c r="H19" s="14">
        <v>16.149999999999999</v>
      </c>
    </row>
    <row r="20" spans="1:8" s="5" customFormat="1" ht="15.75" customHeight="1" x14ac:dyDescent="0.2">
      <c r="A20" s="3" t="s">
        <v>31</v>
      </c>
      <c r="B20" s="12">
        <v>3</v>
      </c>
      <c r="C20" s="12">
        <v>1</v>
      </c>
      <c r="D20" s="12">
        <v>2</v>
      </c>
      <c r="E20" s="12">
        <v>1125</v>
      </c>
      <c r="F20" s="12">
        <v>399.99999999999994</v>
      </c>
      <c r="G20" s="13">
        <v>0.20454545500000001</v>
      </c>
      <c r="H20" s="14">
        <v>3.4999999999999996</v>
      </c>
    </row>
    <row r="21" spans="1:8" s="5" customFormat="1" ht="15.75" customHeight="1" x14ac:dyDescent="0.2">
      <c r="A21" s="3" t="s">
        <v>32</v>
      </c>
      <c r="B21" s="12">
        <v>4</v>
      </c>
      <c r="C21" s="12" t="s">
        <v>17</v>
      </c>
      <c r="D21" s="12">
        <v>4</v>
      </c>
      <c r="E21" s="12">
        <v>56</v>
      </c>
      <c r="F21" s="12">
        <v>50</v>
      </c>
      <c r="G21" s="13">
        <v>1.0181819E-2</v>
      </c>
      <c r="H21" s="14">
        <v>0.89999999999999991</v>
      </c>
    </row>
    <row r="22" spans="1:8" s="5" customFormat="1" ht="15.75" customHeight="1" x14ac:dyDescent="0.2">
      <c r="A22" s="3" t="s">
        <v>33</v>
      </c>
      <c r="B22" s="12">
        <v>14</v>
      </c>
      <c r="C22" s="12">
        <v>2</v>
      </c>
      <c r="D22" s="12">
        <v>12</v>
      </c>
      <c r="E22" s="12">
        <v>537</v>
      </c>
      <c r="F22" s="12">
        <v>461</v>
      </c>
      <c r="G22" s="13">
        <v>9.3090908999999986E-2</v>
      </c>
      <c r="H22" s="14">
        <v>15.75</v>
      </c>
    </row>
    <row r="23" spans="1:8" s="5" customFormat="1" ht="15.75" customHeight="1" x14ac:dyDescent="0.2">
      <c r="A23" s="3" t="s">
        <v>34</v>
      </c>
      <c r="B23" s="12">
        <v>9</v>
      </c>
      <c r="C23" s="12">
        <v>2</v>
      </c>
      <c r="D23" s="12">
        <v>7</v>
      </c>
      <c r="E23" s="12">
        <v>35</v>
      </c>
      <c r="F23" s="12">
        <v>7</v>
      </c>
      <c r="G23" s="13">
        <v>6.3636369999999992E-3</v>
      </c>
      <c r="H23" s="14">
        <v>0.54999999999999993</v>
      </c>
    </row>
    <row r="24" spans="1:8" s="5" customFormat="1" ht="15.75" customHeight="1" x14ac:dyDescent="0.2">
      <c r="A24" s="3" t="s">
        <v>35</v>
      </c>
      <c r="B24" s="12">
        <v>6</v>
      </c>
      <c r="C24" s="12" t="s">
        <v>17</v>
      </c>
      <c r="D24" s="12">
        <v>6</v>
      </c>
      <c r="E24" s="12">
        <v>163</v>
      </c>
      <c r="F24" s="12">
        <v>47</v>
      </c>
      <c r="G24" s="13">
        <v>2.7818182999999996E-2</v>
      </c>
      <c r="H24" s="14">
        <v>27.300000000000004</v>
      </c>
    </row>
    <row r="25" spans="1:8" s="5" customFormat="1" ht="15.75" customHeight="1" x14ac:dyDescent="0.2">
      <c r="A25" s="3" t="s">
        <v>36</v>
      </c>
      <c r="B25" s="12">
        <v>28</v>
      </c>
      <c r="C25" s="12">
        <v>4</v>
      </c>
      <c r="D25" s="12">
        <v>24</v>
      </c>
      <c r="E25" s="12">
        <v>11100</v>
      </c>
      <c r="F25" s="12">
        <v>4573</v>
      </c>
      <c r="G25" s="13">
        <v>4.3409090920000004</v>
      </c>
      <c r="H25" s="14">
        <v>25.3</v>
      </c>
    </row>
    <row r="26" spans="1:8" s="5" customFormat="1" ht="15.75" customHeight="1" x14ac:dyDescent="0.2">
      <c r="A26" s="3" t="s">
        <v>37</v>
      </c>
      <c r="B26" s="12">
        <v>7</v>
      </c>
      <c r="C26" s="12">
        <v>2</v>
      </c>
      <c r="D26" s="12">
        <v>5</v>
      </c>
      <c r="E26" s="12">
        <v>268.00000000000006</v>
      </c>
      <c r="F26" s="12">
        <v>60</v>
      </c>
      <c r="G26" s="13">
        <v>0.55109090999999999</v>
      </c>
      <c r="H26" s="14">
        <v>0.48000000000000004</v>
      </c>
    </row>
    <row r="27" spans="1:8" s="5" customFormat="1" ht="15.75" customHeight="1" x14ac:dyDescent="0.2">
      <c r="A27" s="3" t="s">
        <v>38</v>
      </c>
      <c r="B27" s="12">
        <v>12</v>
      </c>
      <c r="C27" s="12" t="s">
        <v>17</v>
      </c>
      <c r="D27" s="12">
        <v>12</v>
      </c>
      <c r="E27" s="12">
        <v>434</v>
      </c>
      <c r="F27" s="12">
        <v>72</v>
      </c>
      <c r="G27" s="13">
        <v>8.3454545000000005E-2</v>
      </c>
      <c r="H27" s="14">
        <v>1.2</v>
      </c>
    </row>
    <row r="28" spans="1:8" s="5" customFormat="1" ht="15.75" customHeight="1" x14ac:dyDescent="0.2">
      <c r="A28" s="3" t="s">
        <v>39</v>
      </c>
      <c r="B28" s="12">
        <v>25</v>
      </c>
      <c r="C28" s="12" t="s">
        <v>17</v>
      </c>
      <c r="D28" s="12">
        <v>25</v>
      </c>
      <c r="E28" s="12">
        <v>63306.999999999993</v>
      </c>
      <c r="F28" s="12">
        <v>62140.000000000007</v>
      </c>
      <c r="G28" s="13">
        <v>11.510363634000003</v>
      </c>
      <c r="H28" s="14">
        <v>135.89999999999998</v>
      </c>
    </row>
    <row r="29" spans="1:8" s="5" customFormat="1" ht="21" customHeight="1" x14ac:dyDescent="0.2">
      <c r="A29" s="3" t="s">
        <v>40</v>
      </c>
      <c r="B29" s="9">
        <f>SUM(B30:B35)</f>
        <v>133</v>
      </c>
      <c r="C29" s="9">
        <f t="shared" ref="C29:H29" si="4">SUM(C30:C35)</f>
        <v>12</v>
      </c>
      <c r="D29" s="9">
        <f t="shared" si="4"/>
        <v>121</v>
      </c>
      <c r="E29" s="9">
        <f t="shared" si="4"/>
        <v>263414</v>
      </c>
      <c r="F29" s="9">
        <f t="shared" si="4"/>
        <v>10859.000000000002</v>
      </c>
      <c r="G29" s="10">
        <f t="shared" si="4"/>
        <v>90.732000005999993</v>
      </c>
      <c r="H29" s="11">
        <f t="shared" si="4"/>
        <v>336.9</v>
      </c>
    </row>
    <row r="30" spans="1:8" s="5" customFormat="1" ht="15.75" customHeight="1" x14ac:dyDescent="0.2">
      <c r="A30" s="3" t="s">
        <v>601</v>
      </c>
      <c r="B30" s="12">
        <v>41</v>
      </c>
      <c r="C30" s="12">
        <v>3</v>
      </c>
      <c r="D30" s="12">
        <v>38</v>
      </c>
      <c r="E30" s="12">
        <v>45717</v>
      </c>
      <c r="F30" s="12">
        <v>2600</v>
      </c>
      <c r="G30" s="13">
        <v>19.190363636999997</v>
      </c>
      <c r="H30" s="14">
        <v>115.1</v>
      </c>
    </row>
    <row r="31" spans="1:8" s="5" customFormat="1" ht="15.75" customHeight="1" x14ac:dyDescent="0.2">
      <c r="A31" s="3" t="s">
        <v>41</v>
      </c>
      <c r="B31" s="12">
        <v>14</v>
      </c>
      <c r="C31" s="12">
        <v>2</v>
      </c>
      <c r="D31" s="12">
        <v>12</v>
      </c>
      <c r="E31" s="12">
        <v>7565</v>
      </c>
      <c r="F31" s="12">
        <v>638.00000000000011</v>
      </c>
      <c r="G31" s="13">
        <v>2.6581818199999994</v>
      </c>
      <c r="H31" s="14">
        <v>9</v>
      </c>
    </row>
    <row r="32" spans="1:8" s="5" customFormat="1" ht="15.75" customHeight="1" x14ac:dyDescent="0.2">
      <c r="A32" s="3" t="s">
        <v>42</v>
      </c>
      <c r="B32" s="12">
        <v>37</v>
      </c>
      <c r="C32" s="12">
        <v>1</v>
      </c>
      <c r="D32" s="12">
        <v>36</v>
      </c>
      <c r="E32" s="12">
        <v>7956.9999999999991</v>
      </c>
      <c r="F32" s="12">
        <v>4551.0000000000009</v>
      </c>
      <c r="G32" s="13">
        <v>2.7030909100000007</v>
      </c>
      <c r="H32" s="14">
        <v>93.199999999999989</v>
      </c>
    </row>
    <row r="33" spans="1:8" s="5" customFormat="1" ht="15.75" customHeight="1" x14ac:dyDescent="0.2">
      <c r="A33" s="3" t="s">
        <v>43</v>
      </c>
      <c r="B33" s="12">
        <v>14</v>
      </c>
      <c r="C33" s="12">
        <v>1</v>
      </c>
      <c r="D33" s="12">
        <v>13</v>
      </c>
      <c r="E33" s="12">
        <v>2878</v>
      </c>
      <c r="F33" s="12">
        <v>833.00000000000023</v>
      </c>
      <c r="G33" s="13">
        <v>0.52236363799999996</v>
      </c>
      <c r="H33" s="14">
        <v>6.4000000000000012</v>
      </c>
    </row>
    <row r="34" spans="1:8" s="5" customFormat="1" ht="15.75" customHeight="1" x14ac:dyDescent="0.2">
      <c r="A34" s="3" t="s">
        <v>44</v>
      </c>
      <c r="B34" s="12">
        <v>13</v>
      </c>
      <c r="C34" s="12">
        <v>3</v>
      </c>
      <c r="D34" s="12">
        <v>10</v>
      </c>
      <c r="E34" s="12">
        <v>197375.99999999997</v>
      </c>
      <c r="F34" s="12">
        <v>1960</v>
      </c>
      <c r="G34" s="13">
        <v>64.982909090999996</v>
      </c>
      <c r="H34" s="14">
        <v>18</v>
      </c>
    </row>
    <row r="35" spans="1:8" s="5" customFormat="1" ht="15.75" customHeight="1" x14ac:dyDescent="0.2">
      <c r="A35" s="3" t="s">
        <v>45</v>
      </c>
      <c r="B35" s="12">
        <v>14</v>
      </c>
      <c r="C35" s="12">
        <v>2</v>
      </c>
      <c r="D35" s="12">
        <v>12</v>
      </c>
      <c r="E35" s="12">
        <v>1921.0000000000005</v>
      </c>
      <c r="F35" s="12">
        <v>276.99999999999994</v>
      </c>
      <c r="G35" s="13">
        <v>0.67509090999999999</v>
      </c>
      <c r="H35" s="14">
        <v>95.200000000000017</v>
      </c>
    </row>
    <row r="36" spans="1:8" s="5" customFormat="1" ht="21" customHeight="1" x14ac:dyDescent="0.2">
      <c r="A36" s="3" t="s">
        <v>46</v>
      </c>
      <c r="B36" s="9">
        <f>SUM(B37:B46)</f>
        <v>461</v>
      </c>
      <c r="C36" s="9">
        <f t="shared" ref="C36:H36" si="5">SUM(C37:C46)</f>
        <v>76</v>
      </c>
      <c r="D36" s="9">
        <f t="shared" si="5"/>
        <v>385</v>
      </c>
      <c r="E36" s="9">
        <f t="shared" si="5"/>
        <v>216603</v>
      </c>
      <c r="F36" s="9">
        <f t="shared" si="5"/>
        <v>102713</v>
      </c>
      <c r="G36" s="10">
        <f t="shared" si="5"/>
        <v>47.392181821999991</v>
      </c>
      <c r="H36" s="11">
        <f t="shared" si="5"/>
        <v>4658.2300000000005</v>
      </c>
    </row>
    <row r="37" spans="1:8" s="5" customFormat="1" ht="15.75" customHeight="1" x14ac:dyDescent="0.2">
      <c r="A37" s="3" t="s">
        <v>602</v>
      </c>
      <c r="B37" s="12">
        <v>2</v>
      </c>
      <c r="C37" s="12" t="s">
        <v>17</v>
      </c>
      <c r="D37" s="12">
        <v>2</v>
      </c>
      <c r="E37" s="12">
        <v>3</v>
      </c>
      <c r="F37" s="12" t="s">
        <v>17</v>
      </c>
      <c r="G37" s="13">
        <v>5.4545400000000001E-4</v>
      </c>
      <c r="H37" s="14" t="s">
        <v>17</v>
      </c>
    </row>
    <row r="38" spans="1:8" s="5" customFormat="1" ht="15.75" customHeight="1" x14ac:dyDescent="0.2">
      <c r="A38" s="3" t="s">
        <v>47</v>
      </c>
      <c r="B38" s="12">
        <v>3</v>
      </c>
      <c r="C38" s="12" t="s">
        <v>17</v>
      </c>
      <c r="D38" s="12">
        <v>3</v>
      </c>
      <c r="E38" s="12">
        <v>502</v>
      </c>
      <c r="F38" s="12">
        <v>202</v>
      </c>
      <c r="G38" s="13">
        <v>9.0363635999999997E-2</v>
      </c>
      <c r="H38" s="14">
        <v>1.2000000000000002</v>
      </c>
    </row>
    <row r="39" spans="1:8" s="5" customFormat="1" ht="15.75" customHeight="1" x14ac:dyDescent="0.2">
      <c r="A39" s="3" t="s">
        <v>48</v>
      </c>
      <c r="B39" s="12">
        <v>9</v>
      </c>
      <c r="C39" s="12">
        <v>2</v>
      </c>
      <c r="D39" s="12">
        <v>7</v>
      </c>
      <c r="E39" s="12">
        <v>6078</v>
      </c>
      <c r="F39" s="12">
        <v>4256</v>
      </c>
      <c r="G39" s="13">
        <v>4.3841818180000001</v>
      </c>
      <c r="H39" s="14">
        <v>32.72</v>
      </c>
    </row>
    <row r="40" spans="1:8" s="5" customFormat="1" ht="15.75" customHeight="1" x14ac:dyDescent="0.2">
      <c r="A40" s="3" t="s">
        <v>49</v>
      </c>
      <c r="B40" s="12">
        <v>16</v>
      </c>
      <c r="C40" s="12">
        <v>1</v>
      </c>
      <c r="D40" s="12">
        <v>15</v>
      </c>
      <c r="E40" s="12">
        <v>7840</v>
      </c>
      <c r="F40" s="12">
        <v>5510.0000000000009</v>
      </c>
      <c r="G40" s="13">
        <v>1.4245454559999997</v>
      </c>
      <c r="H40" s="14">
        <v>18.8</v>
      </c>
    </row>
    <row r="41" spans="1:8" s="5" customFormat="1" ht="15.75" customHeight="1" x14ac:dyDescent="0.2">
      <c r="A41" s="3" t="s">
        <v>50</v>
      </c>
      <c r="B41" s="12">
        <v>11</v>
      </c>
      <c r="C41" s="12" t="s">
        <v>17</v>
      </c>
      <c r="D41" s="12">
        <v>11</v>
      </c>
      <c r="E41" s="12">
        <v>3064</v>
      </c>
      <c r="F41" s="12">
        <v>1953.0000000000002</v>
      </c>
      <c r="G41" s="13">
        <v>0.54436363700000001</v>
      </c>
      <c r="H41" s="14">
        <v>16.100000000000001</v>
      </c>
    </row>
    <row r="42" spans="1:8" s="5" customFormat="1" ht="15.75" customHeight="1" x14ac:dyDescent="0.2">
      <c r="A42" s="3" t="s">
        <v>51</v>
      </c>
      <c r="B42" s="12">
        <v>108</v>
      </c>
      <c r="C42" s="12">
        <v>2</v>
      </c>
      <c r="D42" s="12">
        <v>106</v>
      </c>
      <c r="E42" s="12">
        <v>51396.999999999985</v>
      </c>
      <c r="F42" s="12">
        <v>11533</v>
      </c>
      <c r="G42" s="13">
        <v>9.3940000010000002</v>
      </c>
      <c r="H42" s="14">
        <v>56.85</v>
      </c>
    </row>
    <row r="43" spans="1:8" s="5" customFormat="1" ht="15.75" customHeight="1" x14ac:dyDescent="0.2">
      <c r="A43" s="3" t="s">
        <v>52</v>
      </c>
      <c r="B43" s="12">
        <v>69</v>
      </c>
      <c r="C43" s="12">
        <v>59</v>
      </c>
      <c r="D43" s="12">
        <v>10</v>
      </c>
      <c r="E43" s="12">
        <v>39018.000000000015</v>
      </c>
      <c r="F43" s="12">
        <v>29383.000000000004</v>
      </c>
      <c r="G43" s="13">
        <v>7.0736363620000029</v>
      </c>
      <c r="H43" s="14">
        <v>1248.7000000000003</v>
      </c>
    </row>
    <row r="44" spans="1:8" s="5" customFormat="1" ht="15.75" customHeight="1" x14ac:dyDescent="0.2">
      <c r="A44" s="3" t="s">
        <v>53</v>
      </c>
      <c r="B44" s="12">
        <v>155</v>
      </c>
      <c r="C44" s="12">
        <v>1</v>
      </c>
      <c r="D44" s="12">
        <v>154</v>
      </c>
      <c r="E44" s="12">
        <v>55632.000000000015</v>
      </c>
      <c r="F44" s="12">
        <v>17193.999999999996</v>
      </c>
      <c r="G44" s="13">
        <v>11.121272728999999</v>
      </c>
      <c r="H44" s="14">
        <v>454.15000000000009</v>
      </c>
    </row>
    <row r="45" spans="1:8" s="5" customFormat="1" ht="15.75" customHeight="1" x14ac:dyDescent="0.2">
      <c r="A45" s="3" t="s">
        <v>54</v>
      </c>
      <c r="B45" s="12">
        <v>75</v>
      </c>
      <c r="C45" s="12">
        <v>8</v>
      </c>
      <c r="D45" s="12">
        <v>67</v>
      </c>
      <c r="E45" s="12">
        <v>49104.999999999993</v>
      </c>
      <c r="F45" s="12">
        <v>29812.000000000007</v>
      </c>
      <c r="G45" s="13">
        <v>12.650363638999995</v>
      </c>
      <c r="H45" s="14">
        <v>2813.0099999999998</v>
      </c>
    </row>
    <row r="46" spans="1:8" s="5" customFormat="1" ht="15.75" customHeight="1" x14ac:dyDescent="0.2">
      <c r="A46" s="3" t="s">
        <v>55</v>
      </c>
      <c r="B46" s="12">
        <v>13</v>
      </c>
      <c r="C46" s="12">
        <v>3</v>
      </c>
      <c r="D46" s="12">
        <v>10</v>
      </c>
      <c r="E46" s="12">
        <v>3964.0000000000005</v>
      </c>
      <c r="F46" s="12">
        <v>2870</v>
      </c>
      <c r="G46" s="13">
        <v>0.70890908999999991</v>
      </c>
      <c r="H46" s="14">
        <v>16.7</v>
      </c>
    </row>
    <row r="47" spans="1:8" s="5" customFormat="1" ht="21" customHeight="1" x14ac:dyDescent="0.2">
      <c r="A47" s="3" t="s">
        <v>5</v>
      </c>
      <c r="B47" s="9">
        <f>B48+B56+B67+B75+B82+B88</f>
        <v>8576</v>
      </c>
      <c r="C47" s="9">
        <f t="shared" ref="C47:H47" si="6">C48+C56+C67+C75+C82+C88</f>
        <v>887</v>
      </c>
      <c r="D47" s="9">
        <f t="shared" si="6"/>
        <v>7689</v>
      </c>
      <c r="E47" s="9">
        <f t="shared" si="6"/>
        <v>2046308.0000000005</v>
      </c>
      <c r="F47" s="9">
        <f t="shared" si="6"/>
        <v>1378859</v>
      </c>
      <c r="G47" s="10">
        <f t="shared" si="6"/>
        <v>433.68789410599999</v>
      </c>
      <c r="H47" s="11">
        <f t="shared" si="6"/>
        <v>17817.32</v>
      </c>
    </row>
    <row r="48" spans="1:8" s="5" customFormat="1" ht="21" customHeight="1" x14ac:dyDescent="0.2">
      <c r="A48" s="3" t="s">
        <v>56</v>
      </c>
      <c r="B48" s="9">
        <f>SUM(B49:B55)</f>
        <v>15</v>
      </c>
      <c r="C48" s="9">
        <f t="shared" ref="C48:H48" si="7">SUM(C49:C55)</f>
        <v>3</v>
      </c>
      <c r="D48" s="9">
        <f t="shared" si="7"/>
        <v>12</v>
      </c>
      <c r="E48" s="9">
        <f t="shared" si="7"/>
        <v>177</v>
      </c>
      <c r="F48" s="9">
        <f t="shared" si="7"/>
        <v>33</v>
      </c>
      <c r="G48" s="10">
        <f t="shared" si="7"/>
        <v>4.9090909000000002E-2</v>
      </c>
      <c r="H48" s="11">
        <f t="shared" si="7"/>
        <v>1.2</v>
      </c>
    </row>
    <row r="49" spans="1:8" s="5" customFormat="1" ht="15" customHeight="1" x14ac:dyDescent="0.2">
      <c r="A49" s="3" t="s">
        <v>603</v>
      </c>
      <c r="B49" s="12">
        <v>4</v>
      </c>
      <c r="C49" s="12">
        <v>1</v>
      </c>
      <c r="D49" s="12">
        <v>3</v>
      </c>
      <c r="E49" s="12">
        <v>14.999999999999998</v>
      </c>
      <c r="F49" s="12">
        <v>6</v>
      </c>
      <c r="G49" s="13">
        <v>2.7272720000000002E-3</v>
      </c>
      <c r="H49" s="14">
        <v>0.6</v>
      </c>
    </row>
    <row r="50" spans="1:8" s="5" customFormat="1" ht="15" customHeight="1" x14ac:dyDescent="0.2">
      <c r="A50" s="3" t="s">
        <v>57</v>
      </c>
      <c r="B50" s="12">
        <v>2</v>
      </c>
      <c r="C50" s="12" t="s">
        <v>17</v>
      </c>
      <c r="D50" s="12">
        <v>2</v>
      </c>
      <c r="E50" s="12">
        <v>78</v>
      </c>
      <c r="F50" s="12">
        <v>8</v>
      </c>
      <c r="G50" s="13">
        <v>1.1454545E-2</v>
      </c>
      <c r="H50" s="14" t="s">
        <v>17</v>
      </c>
    </row>
    <row r="51" spans="1:8" s="5" customFormat="1" ht="15" customHeight="1" x14ac:dyDescent="0.2">
      <c r="A51" s="3" t="s">
        <v>58</v>
      </c>
      <c r="B51" s="12">
        <v>1</v>
      </c>
      <c r="C51" s="12" t="s">
        <v>17</v>
      </c>
      <c r="D51" s="12">
        <v>1</v>
      </c>
      <c r="E51" s="12">
        <v>8</v>
      </c>
      <c r="F51" s="12" t="s">
        <v>17</v>
      </c>
      <c r="G51" s="13">
        <v>1.454545E-3</v>
      </c>
      <c r="H51" s="14" t="s">
        <v>17</v>
      </c>
    </row>
    <row r="52" spans="1:8" s="5" customFormat="1" ht="15" customHeight="1" x14ac:dyDescent="0.2">
      <c r="A52" s="3" t="s">
        <v>59</v>
      </c>
      <c r="B52" s="12">
        <v>1</v>
      </c>
      <c r="C52" s="12">
        <v>1</v>
      </c>
      <c r="D52" s="12" t="s">
        <v>17</v>
      </c>
      <c r="E52" s="12">
        <v>2</v>
      </c>
      <c r="F52" s="12">
        <v>2</v>
      </c>
      <c r="G52" s="13">
        <v>0.02</v>
      </c>
      <c r="H52" s="14" t="s">
        <v>17</v>
      </c>
    </row>
    <row r="53" spans="1:8" s="5" customFormat="1" ht="15" customHeight="1" x14ac:dyDescent="0.2">
      <c r="A53" s="3" t="s">
        <v>60</v>
      </c>
      <c r="B53" s="12">
        <v>1</v>
      </c>
      <c r="C53" s="12" t="s">
        <v>17</v>
      </c>
      <c r="D53" s="12">
        <v>1</v>
      </c>
      <c r="E53" s="12">
        <v>3</v>
      </c>
      <c r="F53" s="12" t="s">
        <v>17</v>
      </c>
      <c r="G53" s="13">
        <v>5.4545500000000003E-4</v>
      </c>
      <c r="H53" s="14" t="s">
        <v>17</v>
      </c>
    </row>
    <row r="54" spans="1:8" s="5" customFormat="1" ht="15" customHeight="1" x14ac:dyDescent="0.2">
      <c r="A54" s="3" t="s">
        <v>61</v>
      </c>
      <c r="B54" s="12">
        <v>3</v>
      </c>
      <c r="C54" s="12">
        <v>1</v>
      </c>
      <c r="D54" s="12">
        <v>2</v>
      </c>
      <c r="E54" s="12">
        <v>27</v>
      </c>
      <c r="F54" s="12">
        <v>6.9999999999999991</v>
      </c>
      <c r="G54" s="13">
        <v>4.9090909999999991E-3</v>
      </c>
      <c r="H54" s="14">
        <v>0.30000000000000004</v>
      </c>
    </row>
    <row r="55" spans="1:8" s="5" customFormat="1" ht="15" customHeight="1" x14ac:dyDescent="0.2">
      <c r="A55" s="3" t="s">
        <v>62</v>
      </c>
      <c r="B55" s="12">
        <v>3</v>
      </c>
      <c r="C55" s="12" t="s">
        <v>17</v>
      </c>
      <c r="D55" s="12">
        <v>3</v>
      </c>
      <c r="E55" s="12">
        <v>44</v>
      </c>
      <c r="F55" s="12">
        <v>10</v>
      </c>
      <c r="G55" s="13">
        <v>8.0000009999999996E-3</v>
      </c>
      <c r="H55" s="14">
        <v>0.3</v>
      </c>
    </row>
    <row r="56" spans="1:8" s="5" customFormat="1" ht="21" customHeight="1" x14ac:dyDescent="0.2">
      <c r="A56" s="3" t="s">
        <v>63</v>
      </c>
      <c r="B56" s="9">
        <f>SUM(B57:B66)</f>
        <v>1136</v>
      </c>
      <c r="C56" s="9">
        <f t="shared" ref="C56:H56" si="8">SUM(C57:C66)</f>
        <v>78</v>
      </c>
      <c r="D56" s="9">
        <f t="shared" si="8"/>
        <v>1058</v>
      </c>
      <c r="E56" s="9">
        <f t="shared" si="8"/>
        <v>61302.999999999985</v>
      </c>
      <c r="F56" s="9">
        <f t="shared" si="8"/>
        <v>33163.000000000015</v>
      </c>
      <c r="G56" s="10">
        <f t="shared" si="8"/>
        <v>11.383272751</v>
      </c>
      <c r="H56" s="11">
        <f t="shared" si="8"/>
        <v>454.21999999999991</v>
      </c>
    </row>
    <row r="57" spans="1:8" s="5" customFormat="1" ht="15" customHeight="1" x14ac:dyDescent="0.2">
      <c r="A57" s="3" t="s">
        <v>604</v>
      </c>
      <c r="B57" s="12">
        <v>18</v>
      </c>
      <c r="C57" s="12">
        <v>2</v>
      </c>
      <c r="D57" s="12">
        <v>16</v>
      </c>
      <c r="E57" s="12">
        <v>328</v>
      </c>
      <c r="F57" s="12">
        <v>71</v>
      </c>
      <c r="G57" s="13">
        <v>6.2363637999999992E-2</v>
      </c>
      <c r="H57" s="14">
        <v>1.5299999999999996</v>
      </c>
    </row>
    <row r="58" spans="1:8" s="5" customFormat="1" ht="15" customHeight="1" x14ac:dyDescent="0.2">
      <c r="A58" s="3" t="s">
        <v>64</v>
      </c>
      <c r="B58" s="12">
        <v>106</v>
      </c>
      <c r="C58" s="12">
        <v>10</v>
      </c>
      <c r="D58" s="12">
        <v>96</v>
      </c>
      <c r="E58" s="12">
        <v>4918.0000000000009</v>
      </c>
      <c r="F58" s="12">
        <v>3417.0000000000005</v>
      </c>
      <c r="G58" s="13">
        <v>0.92081818700000007</v>
      </c>
      <c r="H58" s="14">
        <v>59.350000000000009</v>
      </c>
    </row>
    <row r="59" spans="1:8" s="5" customFormat="1" ht="15" customHeight="1" x14ac:dyDescent="0.2">
      <c r="A59" s="3" t="s">
        <v>65</v>
      </c>
      <c r="B59" s="12">
        <v>25</v>
      </c>
      <c r="C59" s="12" t="s">
        <v>17</v>
      </c>
      <c r="D59" s="12">
        <v>25</v>
      </c>
      <c r="E59" s="12">
        <v>166</v>
      </c>
      <c r="F59" s="12">
        <v>125</v>
      </c>
      <c r="G59" s="13">
        <v>3.0181816E-2</v>
      </c>
      <c r="H59" s="14">
        <v>4.79</v>
      </c>
    </row>
    <row r="60" spans="1:8" s="5" customFormat="1" ht="15" customHeight="1" x14ac:dyDescent="0.2">
      <c r="A60" s="3" t="s">
        <v>66</v>
      </c>
      <c r="B60" s="12">
        <v>10</v>
      </c>
      <c r="C60" s="12">
        <v>4</v>
      </c>
      <c r="D60" s="12">
        <v>6</v>
      </c>
      <c r="E60" s="12">
        <v>238</v>
      </c>
      <c r="F60" s="12">
        <v>61.999999999999993</v>
      </c>
      <c r="G60" s="13">
        <v>4.2363636000000003E-2</v>
      </c>
      <c r="H60" s="14">
        <v>1.05</v>
      </c>
    </row>
    <row r="61" spans="1:8" s="5" customFormat="1" ht="15" customHeight="1" x14ac:dyDescent="0.2">
      <c r="A61" s="3" t="s">
        <v>67</v>
      </c>
      <c r="B61" s="12">
        <v>115</v>
      </c>
      <c r="C61" s="12">
        <v>16</v>
      </c>
      <c r="D61" s="12">
        <v>99</v>
      </c>
      <c r="E61" s="12">
        <v>15555.000000000002</v>
      </c>
      <c r="F61" s="12">
        <v>5955.0000000000018</v>
      </c>
      <c r="G61" s="13">
        <v>3.0018484829999998</v>
      </c>
      <c r="H61" s="14">
        <v>74.820000000000022</v>
      </c>
    </row>
    <row r="62" spans="1:8" s="5" customFormat="1" ht="15" customHeight="1" x14ac:dyDescent="0.2">
      <c r="A62" s="3" t="s">
        <v>68</v>
      </c>
      <c r="B62" s="12">
        <v>39</v>
      </c>
      <c r="C62" s="12" t="s">
        <v>17</v>
      </c>
      <c r="D62" s="12">
        <v>39</v>
      </c>
      <c r="E62" s="12">
        <v>297.00000000000006</v>
      </c>
      <c r="F62" s="12">
        <v>81</v>
      </c>
      <c r="G62" s="13">
        <v>5.4000001000000013E-2</v>
      </c>
      <c r="H62" s="14">
        <v>3.8999999999999995</v>
      </c>
    </row>
    <row r="63" spans="1:8" s="5" customFormat="1" ht="15" customHeight="1" x14ac:dyDescent="0.2">
      <c r="A63" s="3" t="s">
        <v>69</v>
      </c>
      <c r="B63" s="12">
        <v>28</v>
      </c>
      <c r="C63" s="12">
        <v>2</v>
      </c>
      <c r="D63" s="12">
        <v>26</v>
      </c>
      <c r="E63" s="12">
        <v>802.00000000000011</v>
      </c>
      <c r="F63" s="12">
        <v>262</v>
      </c>
      <c r="G63" s="13">
        <v>0.14490909199999999</v>
      </c>
      <c r="H63" s="14">
        <v>3.69</v>
      </c>
    </row>
    <row r="64" spans="1:8" s="5" customFormat="1" ht="15" customHeight="1" x14ac:dyDescent="0.2">
      <c r="A64" s="3" t="s">
        <v>70</v>
      </c>
      <c r="B64" s="12">
        <v>382</v>
      </c>
      <c r="C64" s="12">
        <v>32</v>
      </c>
      <c r="D64" s="12">
        <v>350</v>
      </c>
      <c r="E64" s="12">
        <v>21722.999999999989</v>
      </c>
      <c r="F64" s="12">
        <v>14539.000000000004</v>
      </c>
      <c r="G64" s="13">
        <v>3.9925151609999991</v>
      </c>
      <c r="H64" s="14">
        <v>184.36999999999992</v>
      </c>
    </row>
    <row r="65" spans="1:8" s="5" customFormat="1" ht="15" customHeight="1" x14ac:dyDescent="0.2">
      <c r="A65" s="3" t="s">
        <v>71</v>
      </c>
      <c r="B65" s="12">
        <v>163</v>
      </c>
      <c r="C65" s="12">
        <v>1</v>
      </c>
      <c r="D65" s="12">
        <v>162</v>
      </c>
      <c r="E65" s="12">
        <v>7471.9999999999982</v>
      </c>
      <c r="F65" s="12">
        <v>3185.9999999999977</v>
      </c>
      <c r="G65" s="13">
        <v>1.3385454609999998</v>
      </c>
      <c r="H65" s="14">
        <v>45.169999999999973</v>
      </c>
    </row>
    <row r="66" spans="1:8" s="5" customFormat="1" ht="15" customHeight="1" x14ac:dyDescent="0.2">
      <c r="A66" s="3" t="s">
        <v>72</v>
      </c>
      <c r="B66" s="12">
        <v>250</v>
      </c>
      <c r="C66" s="12">
        <v>11</v>
      </c>
      <c r="D66" s="12">
        <v>239</v>
      </c>
      <c r="E66" s="12">
        <v>9803.9999999999945</v>
      </c>
      <c r="F66" s="12">
        <v>5465.0000000000073</v>
      </c>
      <c r="G66" s="13">
        <v>1.7957272760000005</v>
      </c>
      <c r="H66" s="14">
        <v>75.550000000000026</v>
      </c>
    </row>
    <row r="67" spans="1:8" s="5" customFormat="1" ht="21" customHeight="1" x14ac:dyDescent="0.2">
      <c r="A67" s="3" t="s">
        <v>590</v>
      </c>
      <c r="B67" s="9">
        <f>SUM(B68:B74)</f>
        <v>1267</v>
      </c>
      <c r="C67" s="9">
        <f t="shared" ref="C67:H67" si="9">SUM(C68:C74)</f>
        <v>87</v>
      </c>
      <c r="D67" s="9">
        <f t="shared" si="9"/>
        <v>1180</v>
      </c>
      <c r="E67" s="9">
        <f t="shared" si="9"/>
        <v>240580</v>
      </c>
      <c r="F67" s="9">
        <f t="shared" si="9"/>
        <v>180462</v>
      </c>
      <c r="G67" s="10">
        <f t="shared" si="9"/>
        <v>52.176272729000004</v>
      </c>
      <c r="H67" s="11">
        <f t="shared" si="9"/>
        <v>2211.4699999999993</v>
      </c>
    </row>
    <row r="68" spans="1:8" s="5" customFormat="1" ht="15" customHeight="1" x14ac:dyDescent="0.2">
      <c r="A68" s="3" t="s">
        <v>605</v>
      </c>
      <c r="B68" s="12">
        <v>32</v>
      </c>
      <c r="C68" s="12">
        <v>3</v>
      </c>
      <c r="D68" s="12">
        <v>29</v>
      </c>
      <c r="E68" s="12">
        <v>10612.000000000002</v>
      </c>
      <c r="F68" s="12">
        <v>9423</v>
      </c>
      <c r="G68" s="13">
        <v>4.1849090930000008</v>
      </c>
      <c r="H68" s="14">
        <v>41.589999999999996</v>
      </c>
    </row>
    <row r="69" spans="1:8" s="5" customFormat="1" ht="15" customHeight="1" x14ac:dyDescent="0.2">
      <c r="A69" s="3" t="s">
        <v>73</v>
      </c>
      <c r="B69" s="12">
        <v>357</v>
      </c>
      <c r="C69" s="12">
        <v>43</v>
      </c>
      <c r="D69" s="12">
        <v>314</v>
      </c>
      <c r="E69" s="12">
        <v>29746.000000000004</v>
      </c>
      <c r="F69" s="12">
        <v>23307.000000000004</v>
      </c>
      <c r="G69" s="13">
        <v>10.432272725000002</v>
      </c>
      <c r="H69" s="14">
        <v>329.64999999999981</v>
      </c>
    </row>
    <row r="70" spans="1:8" s="5" customFormat="1" ht="15" customHeight="1" x14ac:dyDescent="0.2">
      <c r="A70" s="3" t="s">
        <v>74</v>
      </c>
      <c r="B70" s="12">
        <v>46</v>
      </c>
      <c r="C70" s="12">
        <v>7</v>
      </c>
      <c r="D70" s="12">
        <v>39</v>
      </c>
      <c r="E70" s="12">
        <v>765</v>
      </c>
      <c r="F70" s="12">
        <v>460.99999999999989</v>
      </c>
      <c r="G70" s="13">
        <v>0.14636363700000002</v>
      </c>
      <c r="H70" s="14">
        <v>8.8099999999999952</v>
      </c>
    </row>
    <row r="71" spans="1:8" s="5" customFormat="1" ht="15" customHeight="1" x14ac:dyDescent="0.2">
      <c r="A71" s="3" t="s">
        <v>75</v>
      </c>
      <c r="B71" s="12">
        <v>70</v>
      </c>
      <c r="C71" s="12">
        <v>8</v>
      </c>
      <c r="D71" s="12">
        <v>62</v>
      </c>
      <c r="E71" s="12">
        <v>28693.999999999996</v>
      </c>
      <c r="F71" s="12">
        <v>16715</v>
      </c>
      <c r="G71" s="13">
        <v>5.3141212170000003</v>
      </c>
      <c r="H71" s="14">
        <v>241.24</v>
      </c>
    </row>
    <row r="72" spans="1:8" s="5" customFormat="1" ht="15" customHeight="1" x14ac:dyDescent="0.2">
      <c r="A72" s="3" t="s">
        <v>76</v>
      </c>
      <c r="B72" s="12">
        <v>388</v>
      </c>
      <c r="C72" s="12">
        <v>14</v>
      </c>
      <c r="D72" s="12">
        <v>374</v>
      </c>
      <c r="E72" s="12">
        <v>48880.999999999978</v>
      </c>
      <c r="F72" s="12">
        <v>36951.000000000015</v>
      </c>
      <c r="G72" s="13">
        <v>8.8783636370000032</v>
      </c>
      <c r="H72" s="14">
        <v>503.26999999999981</v>
      </c>
    </row>
    <row r="73" spans="1:8" s="5" customFormat="1" ht="15" customHeight="1" x14ac:dyDescent="0.2">
      <c r="A73" s="3" t="s">
        <v>77</v>
      </c>
      <c r="B73" s="12">
        <v>242</v>
      </c>
      <c r="C73" s="12">
        <v>7</v>
      </c>
      <c r="D73" s="12">
        <v>235</v>
      </c>
      <c r="E73" s="12">
        <v>65611.000000000029</v>
      </c>
      <c r="F73" s="12">
        <v>45564.999999999978</v>
      </c>
      <c r="G73" s="13">
        <v>12.735151510000003</v>
      </c>
      <c r="H73" s="14">
        <v>505.72999999999979</v>
      </c>
    </row>
    <row r="74" spans="1:8" s="5" customFormat="1" ht="15" customHeight="1" x14ac:dyDescent="0.2">
      <c r="A74" s="3" t="s">
        <v>78</v>
      </c>
      <c r="B74" s="12">
        <v>132</v>
      </c>
      <c r="C74" s="12">
        <v>5</v>
      </c>
      <c r="D74" s="12">
        <v>127</v>
      </c>
      <c r="E74" s="12">
        <v>56271.000000000007</v>
      </c>
      <c r="F74" s="12">
        <v>48040</v>
      </c>
      <c r="G74" s="13">
        <v>10.48509091</v>
      </c>
      <c r="H74" s="14">
        <v>581.17999999999984</v>
      </c>
    </row>
    <row r="75" spans="1:8" s="5" customFormat="1" ht="21" customHeight="1" x14ac:dyDescent="0.2">
      <c r="A75" s="3" t="s">
        <v>79</v>
      </c>
      <c r="B75" s="9">
        <f>SUM(B76:B81)</f>
        <v>69</v>
      </c>
      <c r="C75" s="9">
        <f t="shared" ref="C75:H75" si="10">SUM(C76:C81)</f>
        <v>14</v>
      </c>
      <c r="D75" s="9">
        <f t="shared" si="10"/>
        <v>55</v>
      </c>
      <c r="E75" s="9">
        <f t="shared" si="10"/>
        <v>22901</v>
      </c>
      <c r="F75" s="9">
        <f t="shared" si="10"/>
        <v>16799</v>
      </c>
      <c r="G75" s="10">
        <f t="shared" si="10"/>
        <v>4.229272731</v>
      </c>
      <c r="H75" s="11">
        <f t="shared" si="10"/>
        <v>273.72000000000008</v>
      </c>
    </row>
    <row r="76" spans="1:8" s="5" customFormat="1" ht="15" customHeight="1" x14ac:dyDescent="0.2">
      <c r="A76" s="3" t="s">
        <v>606</v>
      </c>
      <c r="B76" s="12">
        <v>3</v>
      </c>
      <c r="C76" s="12" t="s">
        <v>17</v>
      </c>
      <c r="D76" s="12">
        <v>3</v>
      </c>
      <c r="E76" s="12">
        <v>981</v>
      </c>
      <c r="F76" s="12">
        <v>81</v>
      </c>
      <c r="G76" s="13">
        <v>0.18018181799999999</v>
      </c>
      <c r="H76" s="14">
        <v>0.89999999999999991</v>
      </c>
    </row>
    <row r="77" spans="1:8" s="5" customFormat="1" ht="15" customHeight="1" x14ac:dyDescent="0.2">
      <c r="A77" s="3" t="s">
        <v>80</v>
      </c>
      <c r="B77" s="12">
        <v>1</v>
      </c>
      <c r="C77" s="12" t="s">
        <v>17</v>
      </c>
      <c r="D77" s="12">
        <v>1</v>
      </c>
      <c r="E77" s="12">
        <v>1</v>
      </c>
      <c r="F77" s="12">
        <v>1</v>
      </c>
      <c r="G77" s="13">
        <v>1.8181800000000001E-4</v>
      </c>
      <c r="H77" s="14">
        <v>0.3</v>
      </c>
    </row>
    <row r="78" spans="1:8" s="5" customFormat="1" ht="15" customHeight="1" x14ac:dyDescent="0.2">
      <c r="A78" s="3" t="s">
        <v>81</v>
      </c>
      <c r="B78" s="12">
        <v>12</v>
      </c>
      <c r="C78" s="12" t="s">
        <v>17</v>
      </c>
      <c r="D78" s="12">
        <v>12</v>
      </c>
      <c r="E78" s="12">
        <v>1092.0000000000002</v>
      </c>
      <c r="F78" s="12">
        <v>869</v>
      </c>
      <c r="G78" s="13">
        <v>0.19672727499999998</v>
      </c>
      <c r="H78" s="14">
        <v>6.18</v>
      </c>
    </row>
    <row r="79" spans="1:8" s="5" customFormat="1" ht="15" customHeight="1" x14ac:dyDescent="0.2">
      <c r="A79" s="3" t="s">
        <v>82</v>
      </c>
      <c r="B79" s="12">
        <v>46</v>
      </c>
      <c r="C79" s="12">
        <v>12</v>
      </c>
      <c r="D79" s="12">
        <v>34</v>
      </c>
      <c r="E79" s="12">
        <v>20714</v>
      </c>
      <c r="F79" s="12">
        <v>15778.999999999998</v>
      </c>
      <c r="G79" s="13">
        <v>3.8316363659999992</v>
      </c>
      <c r="H79" s="14">
        <v>263.64000000000004</v>
      </c>
    </row>
    <row r="80" spans="1:8" s="5" customFormat="1" ht="15" customHeight="1" x14ac:dyDescent="0.2">
      <c r="A80" s="3" t="s">
        <v>83</v>
      </c>
      <c r="B80" s="12">
        <v>3</v>
      </c>
      <c r="C80" s="12" t="s">
        <v>17</v>
      </c>
      <c r="D80" s="12">
        <v>3</v>
      </c>
      <c r="E80" s="12">
        <v>52.999999999999993</v>
      </c>
      <c r="F80" s="12">
        <v>22</v>
      </c>
      <c r="G80" s="13">
        <v>9.6363629999999985E-3</v>
      </c>
      <c r="H80" s="14">
        <v>0.60000000000000009</v>
      </c>
    </row>
    <row r="81" spans="1:8" s="5" customFormat="1" ht="15" customHeight="1" x14ac:dyDescent="0.2">
      <c r="A81" s="3" t="s">
        <v>84</v>
      </c>
      <c r="B81" s="12">
        <v>4</v>
      </c>
      <c r="C81" s="12">
        <v>2</v>
      </c>
      <c r="D81" s="12">
        <v>2</v>
      </c>
      <c r="E81" s="12">
        <v>60</v>
      </c>
      <c r="F81" s="12">
        <v>47</v>
      </c>
      <c r="G81" s="13">
        <v>1.0909090999999999E-2</v>
      </c>
      <c r="H81" s="14">
        <v>2.1</v>
      </c>
    </row>
    <row r="82" spans="1:8" s="5" customFormat="1" ht="21" customHeight="1" x14ac:dyDescent="0.2">
      <c r="A82" s="3" t="s">
        <v>85</v>
      </c>
      <c r="B82" s="9">
        <f>SUM(B83:B87)</f>
        <v>340</v>
      </c>
      <c r="C82" s="9">
        <f t="shared" ref="C82:H82" si="11">SUM(C83:C87)</f>
        <v>63</v>
      </c>
      <c r="D82" s="9">
        <f t="shared" si="11"/>
        <v>277</v>
      </c>
      <c r="E82" s="9">
        <f t="shared" si="11"/>
        <v>323048.00000000017</v>
      </c>
      <c r="F82" s="9">
        <f t="shared" si="11"/>
        <v>259827</v>
      </c>
      <c r="G82" s="10">
        <f t="shared" si="11"/>
        <v>65.623121212000015</v>
      </c>
      <c r="H82" s="11">
        <f t="shared" si="11"/>
        <v>2782.51</v>
      </c>
    </row>
    <row r="83" spans="1:8" s="5" customFormat="1" ht="15" customHeight="1" x14ac:dyDescent="0.2">
      <c r="A83" s="3" t="s">
        <v>607</v>
      </c>
      <c r="B83" s="12">
        <v>33</v>
      </c>
      <c r="C83" s="12">
        <v>4</v>
      </c>
      <c r="D83" s="12">
        <v>29</v>
      </c>
      <c r="E83" s="12">
        <v>11765</v>
      </c>
      <c r="F83" s="12">
        <v>7334</v>
      </c>
      <c r="G83" s="13">
        <v>2.2590909109999999</v>
      </c>
      <c r="H83" s="14">
        <v>48.180000000000007</v>
      </c>
    </row>
    <row r="84" spans="1:8" s="5" customFormat="1" ht="15" customHeight="1" x14ac:dyDescent="0.2">
      <c r="A84" s="3" t="s">
        <v>86</v>
      </c>
      <c r="B84" s="12">
        <v>45</v>
      </c>
      <c r="C84" s="12">
        <v>4</v>
      </c>
      <c r="D84" s="12">
        <v>41</v>
      </c>
      <c r="E84" s="12">
        <v>3199.0000000000014</v>
      </c>
      <c r="F84" s="12">
        <v>2353</v>
      </c>
      <c r="G84" s="13">
        <v>0.57299999999999984</v>
      </c>
      <c r="H84" s="14">
        <v>37.090000000000003</v>
      </c>
    </row>
    <row r="85" spans="1:8" s="5" customFormat="1" ht="15" customHeight="1" x14ac:dyDescent="0.2">
      <c r="A85" s="3" t="s">
        <v>87</v>
      </c>
      <c r="B85" s="12">
        <v>238</v>
      </c>
      <c r="C85" s="12">
        <v>47</v>
      </c>
      <c r="D85" s="12">
        <v>191</v>
      </c>
      <c r="E85" s="12">
        <v>305678.00000000017</v>
      </c>
      <c r="F85" s="12">
        <v>249390</v>
      </c>
      <c r="G85" s="13">
        <v>62.359939392000015</v>
      </c>
      <c r="H85" s="14">
        <v>2690.13</v>
      </c>
    </row>
    <row r="86" spans="1:8" s="5" customFormat="1" ht="15" customHeight="1" x14ac:dyDescent="0.2">
      <c r="A86" s="3" t="s">
        <v>88</v>
      </c>
      <c r="B86" s="12">
        <v>10</v>
      </c>
      <c r="C86" s="12">
        <v>2</v>
      </c>
      <c r="D86" s="12">
        <v>8</v>
      </c>
      <c r="E86" s="12">
        <v>1207</v>
      </c>
      <c r="F86" s="12">
        <v>711</v>
      </c>
      <c r="G86" s="13">
        <v>0.219454545</v>
      </c>
      <c r="H86" s="14">
        <v>6.5500000000000007</v>
      </c>
    </row>
    <row r="87" spans="1:8" s="5" customFormat="1" ht="15" customHeight="1" x14ac:dyDescent="0.2">
      <c r="A87" s="3" t="s">
        <v>89</v>
      </c>
      <c r="B87" s="12">
        <v>14</v>
      </c>
      <c r="C87" s="12">
        <v>6</v>
      </c>
      <c r="D87" s="12">
        <v>8</v>
      </c>
      <c r="E87" s="12">
        <v>1199</v>
      </c>
      <c r="F87" s="12">
        <v>39</v>
      </c>
      <c r="G87" s="13">
        <v>0.21163636400000002</v>
      </c>
      <c r="H87" s="14">
        <v>0.56000000000000005</v>
      </c>
    </row>
    <row r="88" spans="1:8" s="5" customFormat="1" ht="21" customHeight="1" x14ac:dyDescent="0.2">
      <c r="A88" s="3" t="s">
        <v>90</v>
      </c>
      <c r="B88" s="9">
        <f>SUM(B89:B104)</f>
        <v>5749</v>
      </c>
      <c r="C88" s="9">
        <f t="shared" ref="C88:H88" si="12">SUM(C89:C104)</f>
        <v>642</v>
      </c>
      <c r="D88" s="9">
        <f t="shared" si="12"/>
        <v>5107</v>
      </c>
      <c r="E88" s="9">
        <f t="shared" si="12"/>
        <v>1398299.0000000002</v>
      </c>
      <c r="F88" s="9">
        <f t="shared" si="12"/>
        <v>888575</v>
      </c>
      <c r="G88" s="10">
        <f t="shared" si="12"/>
        <v>300.22686377399998</v>
      </c>
      <c r="H88" s="11">
        <f t="shared" si="12"/>
        <v>12094.2</v>
      </c>
    </row>
    <row r="89" spans="1:8" s="5" customFormat="1" ht="15" customHeight="1" x14ac:dyDescent="0.2">
      <c r="A89" s="3" t="s">
        <v>608</v>
      </c>
      <c r="B89" s="12">
        <v>68</v>
      </c>
      <c r="C89" s="12">
        <v>43</v>
      </c>
      <c r="D89" s="12">
        <v>25</v>
      </c>
      <c r="E89" s="12">
        <v>14602.999999999998</v>
      </c>
      <c r="F89" s="12">
        <v>5501.9999999999991</v>
      </c>
      <c r="G89" s="13">
        <v>3.6469090890000002</v>
      </c>
      <c r="H89" s="14">
        <v>90.919999999999973</v>
      </c>
    </row>
    <row r="90" spans="1:8" s="5" customFormat="1" ht="15" customHeight="1" x14ac:dyDescent="0.2">
      <c r="A90" s="3" t="s">
        <v>91</v>
      </c>
      <c r="B90" s="12">
        <v>41</v>
      </c>
      <c r="C90" s="12">
        <v>2</v>
      </c>
      <c r="D90" s="12">
        <v>39</v>
      </c>
      <c r="E90" s="12">
        <v>1976.9999999999998</v>
      </c>
      <c r="F90" s="12">
        <v>292.99999999999989</v>
      </c>
      <c r="G90" s="13">
        <v>0.35854545299999996</v>
      </c>
      <c r="H90" s="14">
        <v>8.66</v>
      </c>
    </row>
    <row r="91" spans="1:8" s="5" customFormat="1" ht="15" customHeight="1" x14ac:dyDescent="0.2">
      <c r="A91" s="3" t="s">
        <v>92</v>
      </c>
      <c r="B91" s="12">
        <v>18</v>
      </c>
      <c r="C91" s="12">
        <v>7</v>
      </c>
      <c r="D91" s="12">
        <v>11</v>
      </c>
      <c r="E91" s="12">
        <v>5191.9999999999991</v>
      </c>
      <c r="F91" s="12">
        <v>4183</v>
      </c>
      <c r="G91" s="13">
        <v>1.113848484</v>
      </c>
      <c r="H91" s="14">
        <v>39.99</v>
      </c>
    </row>
    <row r="92" spans="1:8" s="5" customFormat="1" ht="15" customHeight="1" x14ac:dyDescent="0.2">
      <c r="A92" s="3" t="s">
        <v>93</v>
      </c>
      <c r="B92" s="12">
        <v>1022</v>
      </c>
      <c r="C92" s="12">
        <v>48</v>
      </c>
      <c r="D92" s="12">
        <v>974</v>
      </c>
      <c r="E92" s="12">
        <v>149390.00000000003</v>
      </c>
      <c r="F92" s="12">
        <v>70147.999999999927</v>
      </c>
      <c r="G92" s="13">
        <v>34.76333337400002</v>
      </c>
      <c r="H92" s="14">
        <v>1243.0000000000005</v>
      </c>
    </row>
    <row r="93" spans="1:8" s="5" customFormat="1" ht="15" customHeight="1" x14ac:dyDescent="0.2">
      <c r="A93" s="3" t="s">
        <v>94</v>
      </c>
      <c r="B93" s="12">
        <v>12</v>
      </c>
      <c r="C93" s="12">
        <v>3</v>
      </c>
      <c r="D93" s="12">
        <v>9</v>
      </c>
      <c r="E93" s="12">
        <v>565</v>
      </c>
      <c r="F93" s="12">
        <v>150</v>
      </c>
      <c r="G93" s="13">
        <v>9.554545400000003E-2</v>
      </c>
      <c r="H93" s="14">
        <v>1.24</v>
      </c>
    </row>
    <row r="94" spans="1:8" s="5" customFormat="1" ht="15" customHeight="1" x14ac:dyDescent="0.2">
      <c r="A94" s="3" t="s">
        <v>95</v>
      </c>
      <c r="B94" s="12">
        <v>932</v>
      </c>
      <c r="C94" s="12">
        <v>44</v>
      </c>
      <c r="D94" s="12">
        <v>888</v>
      </c>
      <c r="E94" s="12">
        <v>109123.00000000003</v>
      </c>
      <c r="F94" s="12">
        <v>64569.999999999993</v>
      </c>
      <c r="G94" s="13">
        <v>22.418636389</v>
      </c>
      <c r="H94" s="14">
        <v>779.33000000000015</v>
      </c>
    </row>
    <row r="95" spans="1:8" s="5" customFormat="1" ht="15" customHeight="1" x14ac:dyDescent="0.2">
      <c r="A95" s="3" t="s">
        <v>96</v>
      </c>
      <c r="B95" s="12">
        <v>6</v>
      </c>
      <c r="C95" s="12">
        <v>2</v>
      </c>
      <c r="D95" s="12">
        <v>4</v>
      </c>
      <c r="E95" s="12">
        <v>5622</v>
      </c>
      <c r="F95" s="12">
        <v>5500</v>
      </c>
      <c r="G95" s="13">
        <v>1.6273333329999997</v>
      </c>
      <c r="H95" s="14">
        <v>55.800000000000004</v>
      </c>
    </row>
    <row r="96" spans="1:8" s="5" customFormat="1" ht="15" customHeight="1" x14ac:dyDescent="0.2">
      <c r="A96" s="3" t="s">
        <v>97</v>
      </c>
      <c r="B96" s="12">
        <v>355</v>
      </c>
      <c r="C96" s="12">
        <v>46</v>
      </c>
      <c r="D96" s="12">
        <v>309</v>
      </c>
      <c r="E96" s="12">
        <v>237351.00000000015</v>
      </c>
      <c r="F96" s="12">
        <v>189328.99999999997</v>
      </c>
      <c r="G96" s="13">
        <v>42.614060610999999</v>
      </c>
      <c r="H96" s="14">
        <v>1935.8799999999994</v>
      </c>
    </row>
    <row r="97" spans="1:8" s="5" customFormat="1" ht="15" customHeight="1" x14ac:dyDescent="0.2">
      <c r="A97" s="3" t="s">
        <v>98</v>
      </c>
      <c r="B97" s="12">
        <v>1063</v>
      </c>
      <c r="C97" s="12">
        <v>107</v>
      </c>
      <c r="D97" s="12">
        <v>956</v>
      </c>
      <c r="E97" s="12">
        <v>286298.99999999983</v>
      </c>
      <c r="F97" s="12">
        <v>158513</v>
      </c>
      <c r="G97" s="13">
        <v>67.930333350000012</v>
      </c>
      <c r="H97" s="14">
        <v>2157.35</v>
      </c>
    </row>
    <row r="98" spans="1:8" s="5" customFormat="1" ht="15" customHeight="1" x14ac:dyDescent="0.2">
      <c r="A98" s="3" t="s">
        <v>99</v>
      </c>
      <c r="B98" s="12">
        <v>163</v>
      </c>
      <c r="C98" s="12">
        <v>67</v>
      </c>
      <c r="D98" s="12">
        <v>96</v>
      </c>
      <c r="E98" s="12">
        <v>44282.999999999978</v>
      </c>
      <c r="F98" s="12">
        <v>33112.999999999985</v>
      </c>
      <c r="G98" s="13">
        <v>11.694484858999997</v>
      </c>
      <c r="H98" s="14">
        <v>430.31000000000006</v>
      </c>
    </row>
    <row r="99" spans="1:8" s="5" customFormat="1" ht="15" customHeight="1" x14ac:dyDescent="0.2">
      <c r="A99" s="3" t="s">
        <v>100</v>
      </c>
      <c r="B99" s="12">
        <v>309</v>
      </c>
      <c r="C99" s="12">
        <v>64</v>
      </c>
      <c r="D99" s="12">
        <v>245</v>
      </c>
      <c r="E99" s="12">
        <v>117299.00000000009</v>
      </c>
      <c r="F99" s="12">
        <v>86536.000000000073</v>
      </c>
      <c r="G99" s="13">
        <v>24.562803035999998</v>
      </c>
      <c r="H99" s="14">
        <v>1397.899999999999</v>
      </c>
    </row>
    <row r="100" spans="1:8" s="5" customFormat="1" ht="15" customHeight="1" x14ac:dyDescent="0.2">
      <c r="A100" s="3" t="s">
        <v>101</v>
      </c>
      <c r="B100" s="12">
        <v>509</v>
      </c>
      <c r="C100" s="12">
        <v>36</v>
      </c>
      <c r="D100" s="12">
        <v>473</v>
      </c>
      <c r="E100" s="12">
        <v>167922.00000000009</v>
      </c>
      <c r="F100" s="12">
        <v>132986.00000000006</v>
      </c>
      <c r="G100" s="13">
        <v>33.51806061099996</v>
      </c>
      <c r="H100" s="14">
        <v>2083.5800000000022</v>
      </c>
    </row>
    <row r="101" spans="1:8" s="5" customFormat="1" ht="15" customHeight="1" x14ac:dyDescent="0.2">
      <c r="A101" s="3" t="s">
        <v>102</v>
      </c>
      <c r="B101" s="12">
        <v>530</v>
      </c>
      <c r="C101" s="12">
        <v>44</v>
      </c>
      <c r="D101" s="12">
        <v>486</v>
      </c>
      <c r="E101" s="12">
        <v>40456.000000000022</v>
      </c>
      <c r="F101" s="12">
        <v>20022.000000000015</v>
      </c>
      <c r="G101" s="13">
        <v>7.6715757789999897</v>
      </c>
      <c r="H101" s="14">
        <v>265.80000000000013</v>
      </c>
    </row>
    <row r="102" spans="1:8" s="5" customFormat="1" ht="15" customHeight="1" x14ac:dyDescent="0.2">
      <c r="A102" s="3" t="s">
        <v>103</v>
      </c>
      <c r="B102" s="12">
        <v>309</v>
      </c>
      <c r="C102" s="12">
        <v>60</v>
      </c>
      <c r="D102" s="12">
        <v>249</v>
      </c>
      <c r="E102" s="12">
        <v>61552.999999999978</v>
      </c>
      <c r="F102" s="12">
        <v>10271.999999999998</v>
      </c>
      <c r="G102" s="13">
        <v>18.141878798999993</v>
      </c>
      <c r="H102" s="14">
        <v>133.35999999999999</v>
      </c>
    </row>
    <row r="103" spans="1:8" s="5" customFormat="1" ht="15" customHeight="1" x14ac:dyDescent="0.2">
      <c r="A103" s="3" t="s">
        <v>104</v>
      </c>
      <c r="B103" s="12">
        <v>103</v>
      </c>
      <c r="C103" s="12">
        <v>16</v>
      </c>
      <c r="D103" s="12">
        <v>87</v>
      </c>
      <c r="E103" s="12">
        <v>32713.999999999993</v>
      </c>
      <c r="F103" s="12">
        <v>16773.999999999996</v>
      </c>
      <c r="G103" s="13">
        <v>6.1455757589999997</v>
      </c>
      <c r="H103" s="14">
        <v>292.92</v>
      </c>
    </row>
    <row r="104" spans="1:8" s="5" customFormat="1" ht="15" customHeight="1" x14ac:dyDescent="0.2">
      <c r="A104" s="3" t="s">
        <v>105</v>
      </c>
      <c r="B104" s="12">
        <v>309</v>
      </c>
      <c r="C104" s="12">
        <v>53</v>
      </c>
      <c r="D104" s="12">
        <v>256</v>
      </c>
      <c r="E104" s="12">
        <v>123949.99999999999</v>
      </c>
      <c r="F104" s="12">
        <v>90683.999999999971</v>
      </c>
      <c r="G104" s="13">
        <v>23.923939393999994</v>
      </c>
      <c r="H104" s="14">
        <v>1178.1600000000003</v>
      </c>
    </row>
    <row r="105" spans="1:8" s="5" customFormat="1" ht="21" customHeight="1" x14ac:dyDescent="0.2">
      <c r="A105" s="3" t="s">
        <v>9</v>
      </c>
      <c r="B105" s="9">
        <f>B106+B120+B128+B134+B140+B146</f>
        <v>1310</v>
      </c>
      <c r="C105" s="9">
        <f t="shared" ref="C105:G105" si="13">C106+C120+C128+C134+C140+C146</f>
        <v>143</v>
      </c>
      <c r="D105" s="9">
        <f t="shared" si="13"/>
        <v>1167</v>
      </c>
      <c r="E105" s="9">
        <f t="shared" si="13"/>
        <v>660708</v>
      </c>
      <c r="F105" s="9">
        <f t="shared" si="13"/>
        <v>389229</v>
      </c>
      <c r="G105" s="10">
        <f t="shared" si="13"/>
        <v>128.23393939900001</v>
      </c>
      <c r="H105" s="11">
        <f>H106+H120+H128+H134+H140+H146</f>
        <v>4338.2500000000009</v>
      </c>
    </row>
    <row r="106" spans="1:8" s="5" customFormat="1" ht="21" customHeight="1" x14ac:dyDescent="0.2">
      <c r="A106" s="3" t="s">
        <v>106</v>
      </c>
      <c r="B106" s="9">
        <f>SUM(B107:B119)</f>
        <v>450</v>
      </c>
      <c r="C106" s="9">
        <f t="shared" ref="C106:H106" si="14">SUM(C107:C119)</f>
        <v>40</v>
      </c>
      <c r="D106" s="9">
        <f t="shared" si="14"/>
        <v>410</v>
      </c>
      <c r="E106" s="9">
        <f t="shared" si="14"/>
        <v>201423</v>
      </c>
      <c r="F106" s="9">
        <f t="shared" si="14"/>
        <v>114392</v>
      </c>
      <c r="G106" s="10">
        <f t="shared" si="14"/>
        <v>49.203090916999997</v>
      </c>
      <c r="H106" s="11">
        <f t="shared" si="14"/>
        <v>1058.8000000000002</v>
      </c>
    </row>
    <row r="107" spans="1:8" s="5" customFormat="1" ht="15" customHeight="1" x14ac:dyDescent="0.2">
      <c r="A107" s="3" t="s">
        <v>107</v>
      </c>
      <c r="B107" s="12">
        <v>96</v>
      </c>
      <c r="C107" s="12">
        <v>6</v>
      </c>
      <c r="D107" s="12">
        <v>90</v>
      </c>
      <c r="E107" s="12">
        <v>74764</v>
      </c>
      <c r="F107" s="12">
        <v>40923.999999999993</v>
      </c>
      <c r="G107" s="13">
        <v>22.533393942</v>
      </c>
      <c r="H107" s="14">
        <v>440.76000000000005</v>
      </c>
    </row>
    <row r="108" spans="1:8" s="5" customFormat="1" ht="15" customHeight="1" x14ac:dyDescent="0.2">
      <c r="A108" s="3" t="s">
        <v>108</v>
      </c>
      <c r="B108" s="12">
        <v>11</v>
      </c>
      <c r="C108" s="12" t="s">
        <v>17</v>
      </c>
      <c r="D108" s="12">
        <v>11</v>
      </c>
      <c r="E108" s="12">
        <v>526</v>
      </c>
      <c r="F108" s="12">
        <v>514</v>
      </c>
      <c r="G108" s="13">
        <v>9.4727272999999987E-2</v>
      </c>
      <c r="H108" s="14">
        <v>9</v>
      </c>
    </row>
    <row r="109" spans="1:8" s="5" customFormat="1" ht="15" customHeight="1" x14ac:dyDescent="0.2">
      <c r="A109" s="3" t="s">
        <v>109</v>
      </c>
      <c r="B109" s="12">
        <v>51</v>
      </c>
      <c r="C109" s="12">
        <v>3</v>
      </c>
      <c r="D109" s="12">
        <v>48</v>
      </c>
      <c r="E109" s="12">
        <v>17002.999999999996</v>
      </c>
      <c r="F109" s="12">
        <v>8124.9999999999982</v>
      </c>
      <c r="G109" s="13">
        <v>3.1514545479999998</v>
      </c>
      <c r="H109" s="14">
        <v>83.980000000000018</v>
      </c>
    </row>
    <row r="110" spans="1:8" s="5" customFormat="1" ht="15" customHeight="1" x14ac:dyDescent="0.2">
      <c r="A110" s="3" t="s">
        <v>110</v>
      </c>
      <c r="B110" s="12">
        <v>74</v>
      </c>
      <c r="C110" s="12">
        <v>4</v>
      </c>
      <c r="D110" s="12">
        <v>70</v>
      </c>
      <c r="E110" s="12">
        <v>20181</v>
      </c>
      <c r="F110" s="12">
        <v>14973</v>
      </c>
      <c r="G110" s="13">
        <v>4.9416969719999999</v>
      </c>
      <c r="H110" s="14">
        <v>187.15</v>
      </c>
    </row>
    <row r="111" spans="1:8" s="5" customFormat="1" ht="15" customHeight="1" x14ac:dyDescent="0.2">
      <c r="A111" s="3" t="s">
        <v>111</v>
      </c>
      <c r="B111" s="12">
        <v>18</v>
      </c>
      <c r="C111" s="12">
        <v>1</v>
      </c>
      <c r="D111" s="12">
        <v>17</v>
      </c>
      <c r="E111" s="12">
        <v>11960</v>
      </c>
      <c r="F111" s="12">
        <v>10371</v>
      </c>
      <c r="G111" s="13">
        <v>2.1790909100000002</v>
      </c>
      <c r="H111" s="14">
        <v>70.22</v>
      </c>
    </row>
    <row r="112" spans="1:8" s="5" customFormat="1" ht="15" customHeight="1" x14ac:dyDescent="0.2">
      <c r="A112" s="3" t="s">
        <v>112</v>
      </c>
      <c r="B112" s="12">
        <v>38</v>
      </c>
      <c r="C112" s="12">
        <v>9</v>
      </c>
      <c r="D112" s="12">
        <v>29</v>
      </c>
      <c r="E112" s="12">
        <v>22169.000000000004</v>
      </c>
      <c r="F112" s="12">
        <v>5456</v>
      </c>
      <c r="G112" s="13">
        <v>5.7010303039999997</v>
      </c>
      <c r="H112" s="14">
        <v>41.539999999999992</v>
      </c>
    </row>
    <row r="113" spans="1:8" s="5" customFormat="1" ht="15" customHeight="1" x14ac:dyDescent="0.2">
      <c r="A113" s="3" t="s">
        <v>113</v>
      </c>
      <c r="B113" s="12">
        <v>25</v>
      </c>
      <c r="C113" s="12" t="s">
        <v>17</v>
      </c>
      <c r="D113" s="12">
        <v>25</v>
      </c>
      <c r="E113" s="12">
        <v>241</v>
      </c>
      <c r="F113" s="12">
        <v>68</v>
      </c>
      <c r="G113" s="13">
        <v>4.5636360000000001E-2</v>
      </c>
      <c r="H113" s="14">
        <v>2.0999999999999996</v>
      </c>
    </row>
    <row r="114" spans="1:8" s="5" customFormat="1" ht="15" customHeight="1" x14ac:dyDescent="0.2">
      <c r="A114" s="3" t="s">
        <v>114</v>
      </c>
      <c r="B114" s="12">
        <v>14</v>
      </c>
      <c r="C114" s="12">
        <v>6</v>
      </c>
      <c r="D114" s="12">
        <v>8</v>
      </c>
      <c r="E114" s="12">
        <v>549</v>
      </c>
      <c r="F114" s="12">
        <v>297</v>
      </c>
      <c r="G114" s="13">
        <v>0.13860606</v>
      </c>
      <c r="H114" s="14">
        <v>3.0000000000000004</v>
      </c>
    </row>
    <row r="115" spans="1:8" s="5" customFormat="1" ht="15" customHeight="1" x14ac:dyDescent="0.2">
      <c r="A115" s="3" t="s">
        <v>115</v>
      </c>
      <c r="B115" s="12">
        <v>29</v>
      </c>
      <c r="C115" s="12">
        <v>1</v>
      </c>
      <c r="D115" s="12">
        <v>28</v>
      </c>
      <c r="E115" s="12">
        <v>284</v>
      </c>
      <c r="F115" s="12">
        <v>132.99999999999997</v>
      </c>
      <c r="G115" s="13">
        <v>5.163636500000001E-2</v>
      </c>
      <c r="H115" s="14">
        <v>2.0999999999999992</v>
      </c>
    </row>
    <row r="116" spans="1:8" s="5" customFormat="1" ht="15" customHeight="1" x14ac:dyDescent="0.2">
      <c r="A116" s="3" t="s">
        <v>116</v>
      </c>
      <c r="B116" s="12">
        <v>59</v>
      </c>
      <c r="C116" s="12">
        <v>2</v>
      </c>
      <c r="D116" s="12">
        <v>57</v>
      </c>
      <c r="E116" s="12">
        <v>41232.999999999993</v>
      </c>
      <c r="F116" s="12">
        <v>29746</v>
      </c>
      <c r="G116" s="13">
        <v>7.709575761</v>
      </c>
      <c r="H116" s="14">
        <v>176.95000000000007</v>
      </c>
    </row>
    <row r="117" spans="1:8" s="5" customFormat="1" ht="15" customHeight="1" x14ac:dyDescent="0.2">
      <c r="A117" s="3" t="s">
        <v>117</v>
      </c>
      <c r="B117" s="12">
        <v>25</v>
      </c>
      <c r="C117" s="12">
        <v>5</v>
      </c>
      <c r="D117" s="12">
        <v>20</v>
      </c>
      <c r="E117" s="12">
        <v>12092.999999999998</v>
      </c>
      <c r="F117" s="12">
        <v>3458</v>
      </c>
      <c r="G117" s="13">
        <v>2.5844242419999999</v>
      </c>
      <c r="H117" s="14">
        <v>37.400000000000006</v>
      </c>
    </row>
    <row r="118" spans="1:8" s="5" customFormat="1" ht="15" customHeight="1" x14ac:dyDescent="0.2">
      <c r="A118" s="3" t="s">
        <v>118</v>
      </c>
      <c r="B118" s="12">
        <v>3</v>
      </c>
      <c r="C118" s="12">
        <v>1</v>
      </c>
      <c r="D118" s="12">
        <v>2</v>
      </c>
      <c r="E118" s="12">
        <v>101</v>
      </c>
      <c r="F118" s="12">
        <v>26.000000000000004</v>
      </c>
      <c r="G118" s="13">
        <v>1.8363635999999999E-2</v>
      </c>
      <c r="H118" s="14">
        <v>1.2000000000000002</v>
      </c>
    </row>
    <row r="119" spans="1:8" s="5" customFormat="1" ht="15" customHeight="1" x14ac:dyDescent="0.2">
      <c r="A119" s="3" t="s">
        <v>119</v>
      </c>
      <c r="B119" s="12">
        <v>7</v>
      </c>
      <c r="C119" s="12">
        <v>2</v>
      </c>
      <c r="D119" s="12">
        <v>5</v>
      </c>
      <c r="E119" s="12">
        <v>319</v>
      </c>
      <c r="F119" s="12">
        <v>301.00000000000006</v>
      </c>
      <c r="G119" s="13">
        <v>5.3454544000000014E-2</v>
      </c>
      <c r="H119" s="14">
        <v>3.4</v>
      </c>
    </row>
    <row r="120" spans="1:8" s="5" customFormat="1" ht="21" customHeight="1" x14ac:dyDescent="0.2">
      <c r="A120" s="3" t="s">
        <v>120</v>
      </c>
      <c r="B120" s="9">
        <f>SUM(B121:B127)</f>
        <v>221</v>
      </c>
      <c r="C120" s="9">
        <f t="shared" ref="C120:H120" si="15">SUM(C121:C127)</f>
        <v>21</v>
      </c>
      <c r="D120" s="9">
        <f t="shared" si="15"/>
        <v>200</v>
      </c>
      <c r="E120" s="9">
        <f t="shared" si="15"/>
        <v>192136</v>
      </c>
      <c r="F120" s="9">
        <f t="shared" si="15"/>
        <v>147118.99999999997</v>
      </c>
      <c r="G120" s="10">
        <f t="shared" si="15"/>
        <v>37.534121215000006</v>
      </c>
      <c r="H120" s="11">
        <f t="shared" si="15"/>
        <v>1807.1699999999998</v>
      </c>
    </row>
    <row r="121" spans="1:8" s="5" customFormat="1" ht="15" customHeight="1" x14ac:dyDescent="0.2">
      <c r="A121" s="3" t="s">
        <v>609</v>
      </c>
      <c r="B121" s="12">
        <v>3</v>
      </c>
      <c r="C121" s="12">
        <v>1</v>
      </c>
      <c r="D121" s="12">
        <v>2</v>
      </c>
      <c r="E121" s="12">
        <v>200</v>
      </c>
      <c r="F121" s="12">
        <v>99.999999999999986</v>
      </c>
      <c r="G121" s="13">
        <v>4.6969697000000005E-2</v>
      </c>
      <c r="H121" s="14">
        <v>0.60000000000000009</v>
      </c>
    </row>
    <row r="122" spans="1:8" s="5" customFormat="1" ht="15" customHeight="1" x14ac:dyDescent="0.2">
      <c r="A122" s="3" t="s">
        <v>121</v>
      </c>
      <c r="B122" s="12">
        <v>30</v>
      </c>
      <c r="C122" s="12">
        <v>2</v>
      </c>
      <c r="D122" s="12">
        <v>28</v>
      </c>
      <c r="E122" s="12">
        <v>36678.000000000007</v>
      </c>
      <c r="F122" s="12">
        <v>32707.999999999993</v>
      </c>
      <c r="G122" s="13">
        <v>6.6869090910000013</v>
      </c>
      <c r="H122" s="14">
        <v>357.6</v>
      </c>
    </row>
    <row r="123" spans="1:8" s="5" customFormat="1" ht="15" customHeight="1" x14ac:dyDescent="0.2">
      <c r="A123" s="3" t="s">
        <v>122</v>
      </c>
      <c r="B123" s="12">
        <v>30</v>
      </c>
      <c r="C123" s="12">
        <v>9</v>
      </c>
      <c r="D123" s="12">
        <v>21</v>
      </c>
      <c r="E123" s="12">
        <v>67456</v>
      </c>
      <c r="F123" s="12">
        <v>49169.999999999993</v>
      </c>
      <c r="G123" s="13">
        <v>13.911090909000006</v>
      </c>
      <c r="H123" s="14">
        <v>614.44999999999993</v>
      </c>
    </row>
    <row r="124" spans="1:8" s="5" customFormat="1" ht="15" customHeight="1" x14ac:dyDescent="0.2">
      <c r="A124" s="3" t="s">
        <v>123</v>
      </c>
      <c r="B124" s="12">
        <v>119</v>
      </c>
      <c r="C124" s="12">
        <v>7</v>
      </c>
      <c r="D124" s="12">
        <v>112</v>
      </c>
      <c r="E124" s="12">
        <v>74991</v>
      </c>
      <c r="F124" s="12">
        <v>54309.999999999993</v>
      </c>
      <c r="G124" s="13">
        <v>14.510181821</v>
      </c>
      <c r="H124" s="14">
        <v>706.95999999999992</v>
      </c>
    </row>
    <row r="125" spans="1:8" s="5" customFormat="1" ht="15" customHeight="1" x14ac:dyDescent="0.2">
      <c r="A125" s="3" t="s">
        <v>124</v>
      </c>
      <c r="B125" s="12">
        <v>9</v>
      </c>
      <c r="C125" s="12" t="s">
        <v>17</v>
      </c>
      <c r="D125" s="12">
        <v>9</v>
      </c>
      <c r="E125" s="12">
        <v>3654</v>
      </c>
      <c r="F125" s="12">
        <v>3174</v>
      </c>
      <c r="G125" s="13">
        <v>0.65709090899999989</v>
      </c>
      <c r="H125" s="14">
        <v>53.6</v>
      </c>
    </row>
    <row r="126" spans="1:8" s="5" customFormat="1" ht="15" customHeight="1" x14ac:dyDescent="0.2">
      <c r="A126" s="3" t="s">
        <v>125</v>
      </c>
      <c r="B126" s="12">
        <v>11</v>
      </c>
      <c r="C126" s="12" t="s">
        <v>17</v>
      </c>
      <c r="D126" s="12">
        <v>11</v>
      </c>
      <c r="E126" s="12">
        <v>1505</v>
      </c>
      <c r="F126" s="12">
        <v>1060</v>
      </c>
      <c r="G126" s="13">
        <v>0.31409090900000003</v>
      </c>
      <c r="H126" s="14">
        <v>8.0100000000000016</v>
      </c>
    </row>
    <row r="127" spans="1:8" s="5" customFormat="1" ht="15" customHeight="1" x14ac:dyDescent="0.2">
      <c r="A127" s="3" t="s">
        <v>126</v>
      </c>
      <c r="B127" s="12">
        <v>19</v>
      </c>
      <c r="C127" s="12">
        <v>2</v>
      </c>
      <c r="D127" s="12">
        <v>17</v>
      </c>
      <c r="E127" s="12">
        <v>7651.9999999999991</v>
      </c>
      <c r="F127" s="12">
        <v>6596.9999999999991</v>
      </c>
      <c r="G127" s="13">
        <v>1.4077878789999996</v>
      </c>
      <c r="H127" s="14">
        <v>65.95</v>
      </c>
    </row>
    <row r="128" spans="1:8" s="5" customFormat="1" ht="21" customHeight="1" x14ac:dyDescent="0.2">
      <c r="A128" s="3" t="s">
        <v>127</v>
      </c>
      <c r="B128" s="9">
        <f>SUM(B129:B133)</f>
        <v>494</v>
      </c>
      <c r="C128" s="9">
        <f t="shared" ref="C128:H128" si="16">SUM(C129:C133)</f>
        <v>54</v>
      </c>
      <c r="D128" s="9">
        <f t="shared" si="16"/>
        <v>440</v>
      </c>
      <c r="E128" s="9">
        <f t="shared" si="16"/>
        <v>114340.00000000003</v>
      </c>
      <c r="F128" s="9">
        <f t="shared" si="16"/>
        <v>83475</v>
      </c>
      <c r="G128" s="10">
        <f t="shared" si="16"/>
        <v>25.086575751999998</v>
      </c>
      <c r="H128" s="11">
        <f t="shared" si="16"/>
        <v>886.58000000000027</v>
      </c>
    </row>
    <row r="129" spans="1:8" s="5" customFormat="1" ht="15" customHeight="1" x14ac:dyDescent="0.2">
      <c r="A129" s="3" t="s">
        <v>610</v>
      </c>
      <c r="B129" s="12">
        <v>94</v>
      </c>
      <c r="C129" s="12">
        <v>21</v>
      </c>
      <c r="D129" s="12">
        <v>73</v>
      </c>
      <c r="E129" s="12">
        <v>26596.000000000011</v>
      </c>
      <c r="F129" s="12">
        <v>23196</v>
      </c>
      <c r="G129" s="13">
        <v>8.329272729000003</v>
      </c>
      <c r="H129" s="14">
        <v>311.51</v>
      </c>
    </row>
    <row r="130" spans="1:8" s="5" customFormat="1" ht="15" customHeight="1" x14ac:dyDescent="0.2">
      <c r="A130" s="3" t="s">
        <v>666</v>
      </c>
      <c r="B130" s="12">
        <v>94</v>
      </c>
      <c r="C130" s="12">
        <v>23</v>
      </c>
      <c r="D130" s="12">
        <v>71</v>
      </c>
      <c r="E130" s="12">
        <v>35832</v>
      </c>
      <c r="F130" s="12">
        <v>22917.999999999993</v>
      </c>
      <c r="G130" s="13">
        <v>6.6236969659999971</v>
      </c>
      <c r="H130" s="14">
        <v>145.58999999999997</v>
      </c>
    </row>
    <row r="131" spans="1:8" s="5" customFormat="1" ht="15" customHeight="1" x14ac:dyDescent="0.2">
      <c r="A131" s="3" t="s">
        <v>128</v>
      </c>
      <c r="B131" s="12">
        <v>243</v>
      </c>
      <c r="C131" s="12">
        <v>7</v>
      </c>
      <c r="D131" s="12">
        <v>236</v>
      </c>
      <c r="E131" s="12">
        <v>34249.000000000007</v>
      </c>
      <c r="F131" s="12">
        <v>24410</v>
      </c>
      <c r="G131" s="13">
        <v>6.9349696920000001</v>
      </c>
      <c r="H131" s="14">
        <v>292.20000000000027</v>
      </c>
    </row>
    <row r="132" spans="1:8" s="5" customFormat="1" ht="15" customHeight="1" x14ac:dyDescent="0.2">
      <c r="A132" s="3" t="s">
        <v>129</v>
      </c>
      <c r="B132" s="12">
        <v>27</v>
      </c>
      <c r="C132" s="12">
        <v>1</v>
      </c>
      <c r="D132" s="12">
        <v>26</v>
      </c>
      <c r="E132" s="12">
        <v>3520.0000000000005</v>
      </c>
      <c r="F132" s="12">
        <v>2790</v>
      </c>
      <c r="G132" s="13">
        <v>0.65045454600000008</v>
      </c>
      <c r="H132" s="14">
        <v>17.099999999999998</v>
      </c>
    </row>
    <row r="133" spans="1:8" s="5" customFormat="1" ht="15" customHeight="1" x14ac:dyDescent="0.2">
      <c r="A133" s="3" t="s">
        <v>97</v>
      </c>
      <c r="B133" s="12">
        <v>36</v>
      </c>
      <c r="C133" s="12">
        <v>2</v>
      </c>
      <c r="D133" s="12">
        <v>34</v>
      </c>
      <c r="E133" s="12">
        <v>14143.000000000004</v>
      </c>
      <c r="F133" s="12">
        <v>10161.000000000002</v>
      </c>
      <c r="G133" s="13">
        <v>2.5481818190000003</v>
      </c>
      <c r="H133" s="14">
        <v>120.18000000000002</v>
      </c>
    </row>
    <row r="134" spans="1:8" s="5" customFormat="1" ht="21" customHeight="1" x14ac:dyDescent="0.2">
      <c r="A134" s="3" t="s">
        <v>130</v>
      </c>
      <c r="B134" s="9">
        <f>SUM(B135:B139)</f>
        <v>13</v>
      </c>
      <c r="C134" s="9">
        <f t="shared" ref="C134:H134" si="17">SUM(C135:C139)</f>
        <v>9</v>
      </c>
      <c r="D134" s="9">
        <f t="shared" si="17"/>
        <v>4</v>
      </c>
      <c r="E134" s="9">
        <f t="shared" si="17"/>
        <v>13250</v>
      </c>
      <c r="F134" s="9">
        <f t="shared" si="17"/>
        <v>10092</v>
      </c>
      <c r="G134" s="10">
        <f t="shared" si="17"/>
        <v>8.2361515149999995</v>
      </c>
      <c r="H134" s="11">
        <f t="shared" si="17"/>
        <v>49.51</v>
      </c>
    </row>
    <row r="135" spans="1:8" s="5" customFormat="1" ht="15" customHeight="1" x14ac:dyDescent="0.2">
      <c r="A135" s="3" t="s">
        <v>611</v>
      </c>
      <c r="B135" s="12">
        <v>4</v>
      </c>
      <c r="C135" s="12">
        <v>4</v>
      </c>
      <c r="D135" s="12" t="s">
        <v>17</v>
      </c>
      <c r="E135" s="12">
        <v>7803</v>
      </c>
      <c r="F135" s="12">
        <v>7803</v>
      </c>
      <c r="G135" s="13">
        <v>1.844333333</v>
      </c>
      <c r="H135" s="14">
        <v>28.519999999999996</v>
      </c>
    </row>
    <row r="136" spans="1:8" s="5" customFormat="1" ht="15" customHeight="1" x14ac:dyDescent="0.2">
      <c r="A136" s="3" t="s">
        <v>131</v>
      </c>
      <c r="B136" s="12">
        <v>1</v>
      </c>
      <c r="C136" s="12" t="s">
        <v>17</v>
      </c>
      <c r="D136" s="12">
        <v>1</v>
      </c>
      <c r="E136" s="12">
        <v>100</v>
      </c>
      <c r="F136" s="12">
        <v>100</v>
      </c>
      <c r="G136" s="13">
        <v>0.02</v>
      </c>
      <c r="H136" s="14" t="s">
        <v>17</v>
      </c>
    </row>
    <row r="137" spans="1:8" s="5" customFormat="1" ht="15" customHeight="1" x14ac:dyDescent="0.2">
      <c r="A137" s="3" t="s">
        <v>132</v>
      </c>
      <c r="B137" s="12">
        <v>2</v>
      </c>
      <c r="C137" s="12">
        <v>2</v>
      </c>
      <c r="D137" s="12" t="s">
        <v>17</v>
      </c>
      <c r="E137" s="12">
        <v>450</v>
      </c>
      <c r="F137" s="12">
        <v>404</v>
      </c>
      <c r="G137" s="13">
        <v>7.9090909000000001E-2</v>
      </c>
      <c r="H137" s="14">
        <v>6.93</v>
      </c>
    </row>
    <row r="138" spans="1:8" s="5" customFormat="1" ht="15" customHeight="1" x14ac:dyDescent="0.2">
      <c r="A138" s="3" t="s">
        <v>133</v>
      </c>
      <c r="B138" s="12">
        <v>3</v>
      </c>
      <c r="C138" s="12">
        <v>1</v>
      </c>
      <c r="D138" s="12">
        <v>2</v>
      </c>
      <c r="E138" s="12">
        <v>3502.0000000000005</v>
      </c>
      <c r="F138" s="12">
        <v>1045</v>
      </c>
      <c r="G138" s="13">
        <v>1.0927272729999999</v>
      </c>
      <c r="H138" s="14">
        <v>9.6399999999999988</v>
      </c>
    </row>
    <row r="139" spans="1:8" s="5" customFormat="1" ht="15" customHeight="1" x14ac:dyDescent="0.2">
      <c r="A139" s="3" t="s">
        <v>134</v>
      </c>
      <c r="B139" s="12">
        <v>3</v>
      </c>
      <c r="C139" s="12">
        <v>2</v>
      </c>
      <c r="D139" s="12">
        <v>1</v>
      </c>
      <c r="E139" s="12">
        <v>1395</v>
      </c>
      <c r="F139" s="12">
        <v>740</v>
      </c>
      <c r="G139" s="13">
        <v>5.2</v>
      </c>
      <c r="H139" s="14">
        <v>4.42</v>
      </c>
    </row>
    <row r="140" spans="1:8" s="5" customFormat="1" ht="21" customHeight="1" x14ac:dyDescent="0.2">
      <c r="A140" s="3" t="s">
        <v>135</v>
      </c>
      <c r="B140" s="9">
        <f>SUM(B141:B145)</f>
        <v>19</v>
      </c>
      <c r="C140" s="9">
        <f>SUM(C141:C145)</f>
        <v>9</v>
      </c>
      <c r="D140" s="9">
        <f t="shared" ref="D140:H140" si="18">SUM(D141:D145)</f>
        <v>10</v>
      </c>
      <c r="E140" s="9">
        <f t="shared" si="18"/>
        <v>111559.99999999999</v>
      </c>
      <c r="F140" s="9">
        <f t="shared" si="18"/>
        <v>12438</v>
      </c>
      <c r="G140" s="10">
        <f t="shared" si="18"/>
        <v>3.0060000009999994</v>
      </c>
      <c r="H140" s="11">
        <f t="shared" si="18"/>
        <v>271.39</v>
      </c>
    </row>
    <row r="141" spans="1:8" s="5" customFormat="1" ht="15" customHeight="1" x14ac:dyDescent="0.2">
      <c r="A141" s="3" t="s">
        <v>612</v>
      </c>
      <c r="B141" s="12">
        <v>1</v>
      </c>
      <c r="C141" s="12" t="s">
        <v>17</v>
      </c>
      <c r="D141" s="12">
        <v>1</v>
      </c>
      <c r="E141" s="12">
        <v>3</v>
      </c>
      <c r="F141" s="12">
        <v>3</v>
      </c>
      <c r="G141" s="13">
        <v>5.4545500000000003E-4</v>
      </c>
      <c r="H141" s="14" t="s">
        <v>17</v>
      </c>
    </row>
    <row r="142" spans="1:8" s="5" customFormat="1" ht="15" customHeight="1" x14ac:dyDescent="0.2">
      <c r="A142" s="3" t="s">
        <v>136</v>
      </c>
      <c r="B142" s="12">
        <v>4</v>
      </c>
      <c r="C142" s="12">
        <v>2</v>
      </c>
      <c r="D142" s="12">
        <v>2</v>
      </c>
      <c r="E142" s="12">
        <v>210</v>
      </c>
      <c r="F142" s="12">
        <v>138</v>
      </c>
      <c r="G142" s="13">
        <v>5.3636363999999999E-2</v>
      </c>
      <c r="H142" s="14">
        <v>2.25</v>
      </c>
    </row>
    <row r="143" spans="1:8" s="5" customFormat="1" ht="15" customHeight="1" x14ac:dyDescent="0.2">
      <c r="A143" s="3" t="s">
        <v>137</v>
      </c>
      <c r="B143" s="12">
        <v>8</v>
      </c>
      <c r="C143" s="12">
        <v>4</v>
      </c>
      <c r="D143" s="12">
        <v>4</v>
      </c>
      <c r="E143" s="12">
        <v>109749.99999999999</v>
      </c>
      <c r="F143" s="12">
        <v>10700</v>
      </c>
      <c r="G143" s="13">
        <v>2.6333333329999995</v>
      </c>
      <c r="H143" s="14">
        <v>254.39999999999998</v>
      </c>
    </row>
    <row r="144" spans="1:8" s="5" customFormat="1" ht="15" customHeight="1" x14ac:dyDescent="0.2">
      <c r="A144" s="3" t="s">
        <v>138</v>
      </c>
      <c r="B144" s="12">
        <v>5</v>
      </c>
      <c r="C144" s="12">
        <v>2</v>
      </c>
      <c r="D144" s="12">
        <v>3</v>
      </c>
      <c r="E144" s="12">
        <v>1472</v>
      </c>
      <c r="F144" s="12">
        <v>1472</v>
      </c>
      <c r="G144" s="13">
        <v>0.27681818199999997</v>
      </c>
      <c r="H144" s="14">
        <v>13.799999999999999</v>
      </c>
    </row>
    <row r="145" spans="1:8" s="5" customFormat="1" ht="15" customHeight="1" x14ac:dyDescent="0.2">
      <c r="A145" s="3" t="s">
        <v>139</v>
      </c>
      <c r="B145" s="12">
        <v>1</v>
      </c>
      <c r="C145" s="12">
        <v>1</v>
      </c>
      <c r="D145" s="12" t="s">
        <v>17</v>
      </c>
      <c r="E145" s="12">
        <v>125</v>
      </c>
      <c r="F145" s="12">
        <v>125</v>
      </c>
      <c r="G145" s="13">
        <v>4.1666666999999998E-2</v>
      </c>
      <c r="H145" s="14">
        <v>0.94</v>
      </c>
    </row>
    <row r="146" spans="1:8" s="5" customFormat="1" ht="21" customHeight="1" x14ac:dyDescent="0.2">
      <c r="A146" s="3" t="s">
        <v>140</v>
      </c>
      <c r="B146" s="9">
        <f>SUM(B147:B149)</f>
        <v>113</v>
      </c>
      <c r="C146" s="9">
        <f t="shared" ref="C146:H146" si="19">SUM(C147:C149)</f>
        <v>10</v>
      </c>
      <c r="D146" s="9">
        <f t="shared" si="19"/>
        <v>103</v>
      </c>
      <c r="E146" s="9">
        <f t="shared" si="19"/>
        <v>27998.999999999993</v>
      </c>
      <c r="F146" s="9">
        <f t="shared" si="19"/>
        <v>21712.999999999993</v>
      </c>
      <c r="G146" s="10">
        <f t="shared" si="19"/>
        <v>5.1679999989999992</v>
      </c>
      <c r="H146" s="11">
        <f t="shared" si="19"/>
        <v>264.79999999999995</v>
      </c>
    </row>
    <row r="147" spans="1:8" s="5" customFormat="1" ht="15" customHeight="1" x14ac:dyDescent="0.2">
      <c r="A147" s="3" t="s">
        <v>141</v>
      </c>
      <c r="B147" s="12">
        <v>55</v>
      </c>
      <c r="C147" s="12">
        <v>3</v>
      </c>
      <c r="D147" s="12">
        <v>52</v>
      </c>
      <c r="E147" s="12">
        <v>15178.999999999998</v>
      </c>
      <c r="F147" s="12">
        <v>12213.999999999995</v>
      </c>
      <c r="G147" s="13">
        <v>2.7979999999999996</v>
      </c>
      <c r="H147" s="14">
        <v>129.44999999999996</v>
      </c>
    </row>
    <row r="148" spans="1:8" s="5" customFormat="1" ht="15" customHeight="1" x14ac:dyDescent="0.2">
      <c r="A148" s="3" t="s">
        <v>142</v>
      </c>
      <c r="B148" s="12">
        <v>11</v>
      </c>
      <c r="C148" s="12" t="s">
        <v>17</v>
      </c>
      <c r="D148" s="12">
        <v>11</v>
      </c>
      <c r="E148" s="12">
        <v>1351.9999999999998</v>
      </c>
      <c r="F148" s="12">
        <v>980</v>
      </c>
      <c r="G148" s="13">
        <v>0.23672727099999999</v>
      </c>
      <c r="H148" s="14">
        <v>14</v>
      </c>
    </row>
    <row r="149" spans="1:8" s="5" customFormat="1" ht="15" customHeight="1" x14ac:dyDescent="0.2">
      <c r="A149" s="3" t="s">
        <v>143</v>
      </c>
      <c r="B149" s="12">
        <v>47</v>
      </c>
      <c r="C149" s="12">
        <v>7</v>
      </c>
      <c r="D149" s="12">
        <v>40</v>
      </c>
      <c r="E149" s="12">
        <v>11467.999999999998</v>
      </c>
      <c r="F149" s="12">
        <v>8518.9999999999982</v>
      </c>
      <c r="G149" s="13">
        <v>2.1332727279999997</v>
      </c>
      <c r="H149" s="14">
        <v>121.35000000000001</v>
      </c>
    </row>
    <row r="150" spans="1:8" s="5" customFormat="1" ht="21" customHeight="1" x14ac:dyDescent="0.2">
      <c r="A150" s="3" t="s">
        <v>6</v>
      </c>
      <c r="B150" s="9">
        <f>B151+B156+B163+B171+B178+B192+B205+B214+B219+B223+B232+B237+B241+B251</f>
        <v>1987</v>
      </c>
      <c r="C150" s="9">
        <f t="shared" ref="C150:H150" si="20">C151+C156+C163+C171+C178+C192+C205+C214+C219+C223+C232+C237+C241+C251</f>
        <v>1097</v>
      </c>
      <c r="D150" s="9">
        <f t="shared" si="20"/>
        <v>890</v>
      </c>
      <c r="E150" s="9">
        <f t="shared" si="20"/>
        <v>21140426</v>
      </c>
      <c r="F150" s="9">
        <f t="shared" si="20"/>
        <v>16220357.000000004</v>
      </c>
      <c r="G150" s="10">
        <f t="shared" si="20"/>
        <v>5835.7151818220018</v>
      </c>
      <c r="H150" s="11">
        <f t="shared" si="20"/>
        <v>301391.73000000004</v>
      </c>
    </row>
    <row r="151" spans="1:8" s="5" customFormat="1" ht="21" customHeight="1" x14ac:dyDescent="0.2">
      <c r="A151" s="3" t="s">
        <v>144</v>
      </c>
      <c r="B151" s="9">
        <f>SUM(B152:B155)</f>
        <v>8</v>
      </c>
      <c r="C151" s="9">
        <f t="shared" ref="C151:H151" si="21">SUM(C152:C155)</f>
        <v>0</v>
      </c>
      <c r="D151" s="9">
        <f t="shared" si="21"/>
        <v>8</v>
      </c>
      <c r="E151" s="9">
        <f t="shared" si="21"/>
        <v>38</v>
      </c>
      <c r="F151" s="9">
        <f t="shared" si="21"/>
        <v>20</v>
      </c>
      <c r="G151" s="10">
        <f t="shared" si="21"/>
        <v>1.5090910000000001E-2</v>
      </c>
      <c r="H151" s="11">
        <f t="shared" si="21"/>
        <v>0.89999999999999991</v>
      </c>
    </row>
    <row r="152" spans="1:8" s="5" customFormat="1" ht="15" customHeight="1" x14ac:dyDescent="0.2">
      <c r="A152" s="3" t="s">
        <v>145</v>
      </c>
      <c r="B152" s="12">
        <v>1</v>
      </c>
      <c r="C152" s="12" t="s">
        <v>17</v>
      </c>
      <c r="D152" s="12">
        <v>1</v>
      </c>
      <c r="E152" s="12">
        <v>5</v>
      </c>
      <c r="F152" s="12">
        <v>5</v>
      </c>
      <c r="G152" s="13">
        <v>9.09091E-4</v>
      </c>
      <c r="H152" s="14">
        <v>0.3</v>
      </c>
    </row>
    <row r="153" spans="1:8" s="5" customFormat="1" ht="15" customHeight="1" x14ac:dyDescent="0.2">
      <c r="A153" s="3" t="s">
        <v>146</v>
      </c>
      <c r="B153" s="12">
        <v>1</v>
      </c>
      <c r="C153" s="12" t="s">
        <v>17</v>
      </c>
      <c r="D153" s="12">
        <v>1</v>
      </c>
      <c r="E153" s="12">
        <v>10</v>
      </c>
      <c r="F153" s="12" t="s">
        <v>17</v>
      </c>
      <c r="G153" s="13">
        <v>0.01</v>
      </c>
      <c r="H153" s="14" t="s">
        <v>17</v>
      </c>
    </row>
    <row r="154" spans="1:8" s="5" customFormat="1" ht="15" customHeight="1" x14ac:dyDescent="0.2">
      <c r="A154" s="3" t="s">
        <v>147</v>
      </c>
      <c r="B154" s="12">
        <v>1</v>
      </c>
      <c r="C154" s="12" t="s">
        <v>17</v>
      </c>
      <c r="D154" s="12">
        <v>1</v>
      </c>
      <c r="E154" s="12">
        <v>1</v>
      </c>
      <c r="F154" s="12">
        <v>1</v>
      </c>
      <c r="G154" s="13">
        <v>1.8181800000000001E-4</v>
      </c>
      <c r="H154" s="14" t="s">
        <v>17</v>
      </c>
    </row>
    <row r="155" spans="1:8" s="5" customFormat="1" ht="15" customHeight="1" x14ac:dyDescent="0.2">
      <c r="A155" s="3" t="s">
        <v>148</v>
      </c>
      <c r="B155" s="12">
        <v>5</v>
      </c>
      <c r="C155" s="12" t="s">
        <v>17</v>
      </c>
      <c r="D155" s="12">
        <v>5</v>
      </c>
      <c r="E155" s="12">
        <v>22</v>
      </c>
      <c r="F155" s="12">
        <v>14</v>
      </c>
      <c r="G155" s="13">
        <v>4.0000009999999996E-3</v>
      </c>
      <c r="H155" s="14">
        <v>0.6</v>
      </c>
    </row>
    <row r="156" spans="1:8" s="5" customFormat="1" ht="21" customHeight="1" x14ac:dyDescent="0.2">
      <c r="A156" s="3" t="s">
        <v>149</v>
      </c>
      <c r="B156" s="9">
        <f>SUM(B157:B162)</f>
        <v>43</v>
      </c>
      <c r="C156" s="9">
        <f t="shared" ref="C156:H156" si="22">SUM(C157:C162)</f>
        <v>0</v>
      </c>
      <c r="D156" s="9">
        <f t="shared" si="22"/>
        <v>43</v>
      </c>
      <c r="E156" s="9">
        <f t="shared" si="22"/>
        <v>722</v>
      </c>
      <c r="F156" s="9">
        <f t="shared" si="22"/>
        <v>293</v>
      </c>
      <c r="G156" s="10">
        <f t="shared" si="22"/>
        <v>0.126727273</v>
      </c>
      <c r="H156" s="11">
        <f t="shared" si="22"/>
        <v>3.04</v>
      </c>
    </row>
    <row r="157" spans="1:8" s="5" customFormat="1" ht="15" customHeight="1" x14ac:dyDescent="0.2">
      <c r="A157" s="3" t="s">
        <v>613</v>
      </c>
      <c r="B157" s="12">
        <v>3</v>
      </c>
      <c r="C157" s="12" t="s">
        <v>17</v>
      </c>
      <c r="D157" s="12">
        <v>3</v>
      </c>
      <c r="E157" s="12">
        <v>28</v>
      </c>
      <c r="F157" s="12">
        <v>9</v>
      </c>
      <c r="G157" s="13">
        <v>5.0909090000000002E-3</v>
      </c>
      <c r="H157" s="14">
        <v>0.15000000000000002</v>
      </c>
    </row>
    <row r="158" spans="1:8" s="5" customFormat="1" ht="15" customHeight="1" x14ac:dyDescent="0.2">
      <c r="A158" s="3" t="s">
        <v>150</v>
      </c>
      <c r="B158" s="12">
        <v>13</v>
      </c>
      <c r="C158" s="12" t="s">
        <v>17</v>
      </c>
      <c r="D158" s="12">
        <v>13</v>
      </c>
      <c r="E158" s="12">
        <v>186</v>
      </c>
      <c r="F158" s="12">
        <v>3.9999999999999996</v>
      </c>
      <c r="G158" s="13">
        <v>3.5636363999999997E-2</v>
      </c>
      <c r="H158" s="14">
        <v>0.29999999999999988</v>
      </c>
    </row>
    <row r="159" spans="1:8" s="5" customFormat="1" ht="15" customHeight="1" x14ac:dyDescent="0.2">
      <c r="A159" s="3" t="s">
        <v>151</v>
      </c>
      <c r="B159" s="12">
        <v>4</v>
      </c>
      <c r="C159" s="12" t="s">
        <v>17</v>
      </c>
      <c r="D159" s="12">
        <v>4</v>
      </c>
      <c r="E159" s="12">
        <v>35</v>
      </c>
      <c r="F159" s="12">
        <v>31</v>
      </c>
      <c r="G159" s="13">
        <v>6.3636359999999998E-3</v>
      </c>
      <c r="H159" s="14" t="s">
        <v>17</v>
      </c>
    </row>
    <row r="160" spans="1:8" s="5" customFormat="1" ht="15" customHeight="1" x14ac:dyDescent="0.2">
      <c r="A160" s="3" t="s">
        <v>152</v>
      </c>
      <c r="B160" s="12">
        <v>9</v>
      </c>
      <c r="C160" s="12" t="s">
        <v>17</v>
      </c>
      <c r="D160" s="12">
        <v>9</v>
      </c>
      <c r="E160" s="12">
        <v>264</v>
      </c>
      <c r="F160" s="12">
        <v>97</v>
      </c>
      <c r="G160" s="13">
        <v>4.2545455000000003E-2</v>
      </c>
      <c r="H160" s="14">
        <v>0.9</v>
      </c>
    </row>
    <row r="161" spans="1:8" s="5" customFormat="1" ht="15" customHeight="1" x14ac:dyDescent="0.2">
      <c r="A161" s="3" t="s">
        <v>87</v>
      </c>
      <c r="B161" s="12">
        <v>3</v>
      </c>
      <c r="C161" s="12" t="s">
        <v>17</v>
      </c>
      <c r="D161" s="12">
        <v>3</v>
      </c>
      <c r="E161" s="12">
        <v>32</v>
      </c>
      <c r="F161" s="12">
        <v>20</v>
      </c>
      <c r="G161" s="13">
        <v>5.8181819999999999E-3</v>
      </c>
      <c r="H161" s="14" t="s">
        <v>17</v>
      </c>
    </row>
    <row r="162" spans="1:8" s="5" customFormat="1" ht="15" customHeight="1" x14ac:dyDescent="0.2">
      <c r="A162" s="3" t="s">
        <v>153</v>
      </c>
      <c r="B162" s="12">
        <v>11</v>
      </c>
      <c r="C162" s="12" t="s">
        <v>17</v>
      </c>
      <c r="D162" s="12">
        <v>11</v>
      </c>
      <c r="E162" s="12">
        <v>177</v>
      </c>
      <c r="F162" s="12">
        <v>132</v>
      </c>
      <c r="G162" s="13">
        <v>3.1272727E-2</v>
      </c>
      <c r="H162" s="14">
        <v>1.69</v>
      </c>
    </row>
    <row r="163" spans="1:8" s="5" customFormat="1" ht="21" customHeight="1" x14ac:dyDescent="0.2">
      <c r="A163" s="3" t="s">
        <v>154</v>
      </c>
      <c r="B163" s="9">
        <f>SUM(B164:B170)</f>
        <v>64</v>
      </c>
      <c r="C163" s="9">
        <f t="shared" ref="C163:H163" si="23">SUM(C164:C170)</f>
        <v>11</v>
      </c>
      <c r="D163" s="9">
        <f t="shared" si="23"/>
        <v>53</v>
      </c>
      <c r="E163" s="9">
        <f t="shared" si="23"/>
        <v>202986</v>
      </c>
      <c r="F163" s="9">
        <f t="shared" si="23"/>
        <v>9425</v>
      </c>
      <c r="G163" s="10">
        <f t="shared" si="23"/>
        <v>43.073818179999996</v>
      </c>
      <c r="H163" s="11">
        <f t="shared" si="23"/>
        <v>41.190000000000005</v>
      </c>
    </row>
    <row r="164" spans="1:8" s="5" customFormat="1" ht="15" customHeight="1" x14ac:dyDescent="0.2">
      <c r="A164" s="3" t="s">
        <v>614</v>
      </c>
      <c r="B164" s="12">
        <v>13</v>
      </c>
      <c r="C164" s="12" t="s">
        <v>17</v>
      </c>
      <c r="D164" s="12">
        <v>13</v>
      </c>
      <c r="E164" s="12">
        <v>1713</v>
      </c>
      <c r="F164" s="12">
        <v>41</v>
      </c>
      <c r="G164" s="13">
        <v>0.31054545300000003</v>
      </c>
      <c r="H164" s="14">
        <v>0.12000000000000004</v>
      </c>
    </row>
    <row r="165" spans="1:8" s="5" customFormat="1" ht="15" customHeight="1" x14ac:dyDescent="0.2">
      <c r="A165" s="3" t="s">
        <v>155</v>
      </c>
      <c r="B165" s="12">
        <v>3</v>
      </c>
      <c r="C165" s="12">
        <v>1</v>
      </c>
      <c r="D165" s="12">
        <v>2</v>
      </c>
      <c r="E165" s="12">
        <v>18015</v>
      </c>
      <c r="F165" s="12">
        <v>6.9999999999999991</v>
      </c>
      <c r="G165" s="13">
        <v>3.2727272729999997</v>
      </c>
      <c r="H165" s="14">
        <v>0.34</v>
      </c>
    </row>
    <row r="166" spans="1:8" s="5" customFormat="1" ht="15" customHeight="1" x14ac:dyDescent="0.2">
      <c r="A166" s="3" t="s">
        <v>156</v>
      </c>
      <c r="B166" s="12">
        <v>2</v>
      </c>
      <c r="C166" s="12">
        <v>2</v>
      </c>
      <c r="D166" s="12" t="s">
        <v>17</v>
      </c>
      <c r="E166" s="12">
        <v>19000</v>
      </c>
      <c r="F166" s="12">
        <v>8000</v>
      </c>
      <c r="G166" s="13">
        <v>4.3333333329999997</v>
      </c>
      <c r="H166" s="14">
        <v>30</v>
      </c>
    </row>
    <row r="167" spans="1:8" s="5" customFormat="1" ht="15" customHeight="1" x14ac:dyDescent="0.2">
      <c r="A167" s="3" t="s">
        <v>157</v>
      </c>
      <c r="B167" s="12">
        <v>3</v>
      </c>
      <c r="C167" s="12" t="s">
        <v>17</v>
      </c>
      <c r="D167" s="12">
        <v>3</v>
      </c>
      <c r="E167" s="12">
        <v>10</v>
      </c>
      <c r="F167" s="12">
        <v>5</v>
      </c>
      <c r="G167" s="13">
        <v>1.8181820000000002E-3</v>
      </c>
      <c r="H167" s="14">
        <v>0.02</v>
      </c>
    </row>
    <row r="168" spans="1:8" s="5" customFormat="1" ht="15" customHeight="1" x14ac:dyDescent="0.2">
      <c r="A168" s="3" t="s">
        <v>158</v>
      </c>
      <c r="B168" s="12">
        <v>34</v>
      </c>
      <c r="C168" s="12">
        <v>6</v>
      </c>
      <c r="D168" s="12">
        <v>28</v>
      </c>
      <c r="E168" s="12">
        <v>141085</v>
      </c>
      <c r="F168" s="12">
        <v>318.00000000000006</v>
      </c>
      <c r="G168" s="13">
        <v>27.459090908</v>
      </c>
      <c r="H168" s="14">
        <v>4.8099999999999996</v>
      </c>
    </row>
    <row r="169" spans="1:8" s="5" customFormat="1" ht="15" customHeight="1" x14ac:dyDescent="0.2">
      <c r="A169" s="3" t="s">
        <v>159</v>
      </c>
      <c r="B169" s="12">
        <v>4</v>
      </c>
      <c r="C169" s="12">
        <v>1</v>
      </c>
      <c r="D169" s="12">
        <v>3</v>
      </c>
      <c r="E169" s="12">
        <v>23090</v>
      </c>
      <c r="F169" s="12">
        <v>1008</v>
      </c>
      <c r="G169" s="13">
        <v>7.6830303029999998</v>
      </c>
      <c r="H169" s="14">
        <v>5.3000000000000007</v>
      </c>
    </row>
    <row r="170" spans="1:8" s="5" customFormat="1" ht="15" customHeight="1" x14ac:dyDescent="0.2">
      <c r="A170" s="3" t="s">
        <v>160</v>
      </c>
      <c r="B170" s="12">
        <v>5</v>
      </c>
      <c r="C170" s="12">
        <v>1</v>
      </c>
      <c r="D170" s="12">
        <v>4</v>
      </c>
      <c r="E170" s="12">
        <v>73</v>
      </c>
      <c r="F170" s="12">
        <v>46</v>
      </c>
      <c r="G170" s="13">
        <v>1.3272728000000001E-2</v>
      </c>
      <c r="H170" s="14">
        <v>0.6</v>
      </c>
    </row>
    <row r="171" spans="1:8" s="5" customFormat="1" ht="21" customHeight="1" x14ac:dyDescent="0.2">
      <c r="A171" s="3" t="s">
        <v>161</v>
      </c>
      <c r="B171" s="9">
        <f>SUM(B172:B177)</f>
        <v>492</v>
      </c>
      <c r="C171" s="9">
        <f t="shared" ref="C171:H171" si="24">SUM(C172:C177)</f>
        <v>354</v>
      </c>
      <c r="D171" s="9">
        <f t="shared" si="24"/>
        <v>138</v>
      </c>
      <c r="E171" s="9">
        <f t="shared" si="24"/>
        <v>8857901</v>
      </c>
      <c r="F171" s="9">
        <f t="shared" si="24"/>
        <v>7261768.0000000019</v>
      </c>
      <c r="G171" s="10">
        <f t="shared" si="24"/>
        <v>2328.8513333390001</v>
      </c>
      <c r="H171" s="11">
        <f t="shared" si="24"/>
        <v>137200.17000000001</v>
      </c>
    </row>
    <row r="172" spans="1:8" s="5" customFormat="1" ht="15" customHeight="1" x14ac:dyDescent="0.2">
      <c r="A172" s="3" t="s">
        <v>162</v>
      </c>
      <c r="B172" s="12">
        <v>88</v>
      </c>
      <c r="C172" s="12">
        <v>66</v>
      </c>
      <c r="D172" s="12">
        <v>22</v>
      </c>
      <c r="E172" s="12">
        <v>1414501.9999999998</v>
      </c>
      <c r="F172" s="12">
        <v>1289135.0000000005</v>
      </c>
      <c r="G172" s="13">
        <v>331.79266666900014</v>
      </c>
      <c r="H172" s="14">
        <v>21972.430000000004</v>
      </c>
    </row>
    <row r="173" spans="1:8" s="5" customFormat="1" ht="15" customHeight="1" x14ac:dyDescent="0.2">
      <c r="A173" s="3" t="s">
        <v>163</v>
      </c>
      <c r="B173" s="12">
        <v>47</v>
      </c>
      <c r="C173" s="12">
        <v>6</v>
      </c>
      <c r="D173" s="12">
        <v>41</v>
      </c>
      <c r="E173" s="12">
        <v>28193.000000000004</v>
      </c>
      <c r="F173" s="12">
        <v>3885.9999999999995</v>
      </c>
      <c r="G173" s="13">
        <v>5.1332727309999999</v>
      </c>
      <c r="H173" s="14">
        <v>42.400000000000013</v>
      </c>
    </row>
    <row r="174" spans="1:8" s="5" customFormat="1" ht="15" customHeight="1" x14ac:dyDescent="0.2">
      <c r="A174" s="3" t="s">
        <v>137</v>
      </c>
      <c r="B174" s="12">
        <v>116</v>
      </c>
      <c r="C174" s="12">
        <v>106</v>
      </c>
      <c r="D174" s="12">
        <v>10</v>
      </c>
      <c r="E174" s="12">
        <v>1705355.9999999993</v>
      </c>
      <c r="F174" s="12">
        <v>1331598.0000000005</v>
      </c>
      <c r="G174" s="13">
        <v>450.02442424100013</v>
      </c>
      <c r="H174" s="14">
        <v>29608.999999999996</v>
      </c>
    </row>
    <row r="175" spans="1:8" s="5" customFormat="1" ht="15" customHeight="1" x14ac:dyDescent="0.2">
      <c r="A175" s="3" t="s">
        <v>164</v>
      </c>
      <c r="B175" s="12">
        <v>31</v>
      </c>
      <c r="C175" s="12">
        <v>17</v>
      </c>
      <c r="D175" s="12">
        <v>14</v>
      </c>
      <c r="E175" s="12">
        <v>511918.00000000012</v>
      </c>
      <c r="F175" s="12">
        <v>415714.99999999988</v>
      </c>
      <c r="G175" s="13">
        <v>126.63206060599997</v>
      </c>
      <c r="H175" s="14">
        <v>9992.41</v>
      </c>
    </row>
    <row r="176" spans="1:8" s="5" customFormat="1" ht="15" customHeight="1" x14ac:dyDescent="0.2">
      <c r="A176" s="3" t="s">
        <v>165</v>
      </c>
      <c r="B176" s="12">
        <v>115</v>
      </c>
      <c r="C176" s="12">
        <v>78</v>
      </c>
      <c r="D176" s="12">
        <v>37</v>
      </c>
      <c r="E176" s="12">
        <v>1196641.0000000005</v>
      </c>
      <c r="F176" s="12">
        <v>970725.00000000012</v>
      </c>
      <c r="G176" s="13">
        <v>345.73842424399976</v>
      </c>
      <c r="H176" s="14">
        <v>15401.279999999999</v>
      </c>
    </row>
    <row r="177" spans="1:8" s="5" customFormat="1" ht="15" customHeight="1" x14ac:dyDescent="0.2">
      <c r="A177" s="3" t="s">
        <v>166</v>
      </c>
      <c r="B177" s="12">
        <v>95</v>
      </c>
      <c r="C177" s="12">
        <v>81</v>
      </c>
      <c r="D177" s="12">
        <v>14</v>
      </c>
      <c r="E177" s="12">
        <v>4001291.0000000009</v>
      </c>
      <c r="F177" s="12">
        <v>3250709.0000000009</v>
      </c>
      <c r="G177" s="13">
        <v>1069.5304848480002</v>
      </c>
      <c r="H177" s="14">
        <v>60182.650000000016</v>
      </c>
    </row>
    <row r="178" spans="1:8" s="5" customFormat="1" ht="21" customHeight="1" x14ac:dyDescent="0.2">
      <c r="A178" s="3" t="s">
        <v>167</v>
      </c>
      <c r="B178" s="9">
        <f>SUM(B179:B191)</f>
        <v>130</v>
      </c>
      <c r="C178" s="9">
        <f t="shared" ref="C178:H178" si="25">SUM(C179:C191)</f>
        <v>15</v>
      </c>
      <c r="D178" s="9">
        <f t="shared" si="25"/>
        <v>115</v>
      </c>
      <c r="E178" s="9">
        <f t="shared" si="25"/>
        <v>27008</v>
      </c>
      <c r="F178" s="9">
        <f t="shared" si="25"/>
        <v>2332</v>
      </c>
      <c r="G178" s="10">
        <f t="shared" si="25"/>
        <v>6.4219090880000005</v>
      </c>
      <c r="H178" s="11">
        <f t="shared" si="25"/>
        <v>41.989999999999995</v>
      </c>
    </row>
    <row r="179" spans="1:8" s="5" customFormat="1" ht="15" customHeight="1" x14ac:dyDescent="0.2">
      <c r="A179" s="3" t="s">
        <v>615</v>
      </c>
      <c r="B179" s="12">
        <v>37</v>
      </c>
      <c r="C179" s="12">
        <v>2</v>
      </c>
      <c r="D179" s="12">
        <v>35</v>
      </c>
      <c r="E179" s="12">
        <v>428.00000000000011</v>
      </c>
      <c r="F179" s="12">
        <v>108.99999999999999</v>
      </c>
      <c r="G179" s="13">
        <v>8.5242420999999999E-2</v>
      </c>
      <c r="H179" s="14">
        <v>2.1800000000000002</v>
      </c>
    </row>
    <row r="180" spans="1:8" s="5" customFormat="1" ht="15" customHeight="1" x14ac:dyDescent="0.2">
      <c r="A180" s="3" t="s">
        <v>667</v>
      </c>
      <c r="B180" s="12">
        <v>14</v>
      </c>
      <c r="C180" s="12" t="s">
        <v>17</v>
      </c>
      <c r="D180" s="12">
        <v>14</v>
      </c>
      <c r="E180" s="12">
        <v>95</v>
      </c>
      <c r="F180" s="12">
        <v>39.999999999999993</v>
      </c>
      <c r="G180" s="13">
        <v>1.7272727999999998E-2</v>
      </c>
      <c r="H180" s="14">
        <v>2.67</v>
      </c>
    </row>
    <row r="181" spans="1:8" s="5" customFormat="1" ht="15" customHeight="1" x14ac:dyDescent="0.2">
      <c r="A181" s="3" t="s">
        <v>168</v>
      </c>
      <c r="B181" s="12">
        <v>11</v>
      </c>
      <c r="C181" s="12">
        <v>1</v>
      </c>
      <c r="D181" s="12">
        <v>10</v>
      </c>
      <c r="E181" s="12">
        <v>119</v>
      </c>
      <c r="F181" s="12">
        <v>101</v>
      </c>
      <c r="G181" s="13">
        <v>2.5272726000000002E-2</v>
      </c>
      <c r="H181" s="14">
        <v>2.5</v>
      </c>
    </row>
    <row r="182" spans="1:8" s="5" customFormat="1" ht="15" customHeight="1" x14ac:dyDescent="0.2">
      <c r="A182" s="3" t="s">
        <v>169</v>
      </c>
      <c r="B182" s="12">
        <v>1</v>
      </c>
      <c r="C182" s="12" t="s">
        <v>17</v>
      </c>
      <c r="D182" s="12">
        <v>1</v>
      </c>
      <c r="E182" s="12">
        <v>9</v>
      </c>
      <c r="F182" s="12">
        <v>9</v>
      </c>
      <c r="G182" s="13">
        <v>1.636364E-3</v>
      </c>
      <c r="H182" s="14" t="s">
        <v>17</v>
      </c>
    </row>
    <row r="183" spans="1:8" s="5" customFormat="1" ht="15" customHeight="1" x14ac:dyDescent="0.2">
      <c r="A183" s="3" t="s">
        <v>170</v>
      </c>
      <c r="B183" s="12">
        <v>23</v>
      </c>
      <c r="C183" s="12" t="s">
        <v>17</v>
      </c>
      <c r="D183" s="12">
        <v>23</v>
      </c>
      <c r="E183" s="12">
        <v>300</v>
      </c>
      <c r="F183" s="12">
        <v>79.999999999999986</v>
      </c>
      <c r="G183" s="13">
        <v>5.7272726999999996E-2</v>
      </c>
      <c r="H183" s="14">
        <v>3.1100000000000012</v>
      </c>
    </row>
    <row r="184" spans="1:8" s="5" customFormat="1" ht="15" customHeight="1" x14ac:dyDescent="0.2">
      <c r="A184" s="3" t="s">
        <v>171</v>
      </c>
      <c r="B184" s="12">
        <v>2</v>
      </c>
      <c r="C184" s="12" t="s">
        <v>17</v>
      </c>
      <c r="D184" s="12">
        <v>2</v>
      </c>
      <c r="E184" s="12">
        <v>101</v>
      </c>
      <c r="F184" s="12">
        <v>1</v>
      </c>
      <c r="G184" s="13">
        <v>2.0181818000000001E-2</v>
      </c>
      <c r="H184" s="14">
        <v>0.05</v>
      </c>
    </row>
    <row r="185" spans="1:8" s="5" customFormat="1" ht="15" customHeight="1" x14ac:dyDescent="0.2">
      <c r="A185" s="3" t="s">
        <v>172</v>
      </c>
      <c r="B185" s="12">
        <v>6</v>
      </c>
      <c r="C185" s="12">
        <v>1</v>
      </c>
      <c r="D185" s="12">
        <v>5</v>
      </c>
      <c r="E185" s="12">
        <v>15059</v>
      </c>
      <c r="F185" s="12">
        <v>5</v>
      </c>
      <c r="G185" s="13">
        <v>2.7407272730000001</v>
      </c>
      <c r="H185" s="14">
        <v>0.32</v>
      </c>
    </row>
    <row r="186" spans="1:8" s="5" customFormat="1" ht="15" customHeight="1" x14ac:dyDescent="0.2">
      <c r="A186" s="3" t="s">
        <v>118</v>
      </c>
      <c r="B186" s="12">
        <v>14</v>
      </c>
      <c r="C186" s="12">
        <v>3</v>
      </c>
      <c r="D186" s="12">
        <v>11</v>
      </c>
      <c r="E186" s="12">
        <v>1253</v>
      </c>
      <c r="F186" s="12">
        <v>1036.0000000000002</v>
      </c>
      <c r="G186" s="13">
        <v>0.28539394000000001</v>
      </c>
      <c r="H186" s="14">
        <v>9.9599999999999991</v>
      </c>
    </row>
    <row r="187" spans="1:8" s="5" customFormat="1" ht="15" customHeight="1" x14ac:dyDescent="0.2">
      <c r="A187" s="3" t="s">
        <v>173</v>
      </c>
      <c r="B187" s="12">
        <v>1</v>
      </c>
      <c r="C187" s="12">
        <v>1</v>
      </c>
      <c r="D187" s="12" t="s">
        <v>17</v>
      </c>
      <c r="E187" s="12">
        <v>450</v>
      </c>
      <c r="F187" s="12">
        <v>250</v>
      </c>
      <c r="G187" s="13">
        <v>0.15</v>
      </c>
      <c r="H187" s="14">
        <v>15</v>
      </c>
    </row>
    <row r="188" spans="1:8" s="5" customFormat="1" ht="15" customHeight="1" x14ac:dyDescent="0.2">
      <c r="A188" s="3" t="s">
        <v>174</v>
      </c>
      <c r="B188" s="12">
        <v>8</v>
      </c>
      <c r="C188" s="12">
        <v>5</v>
      </c>
      <c r="D188" s="12">
        <v>3</v>
      </c>
      <c r="E188" s="12">
        <v>8780</v>
      </c>
      <c r="F188" s="12">
        <v>504</v>
      </c>
      <c r="G188" s="13">
        <v>2.9154545460000003</v>
      </c>
      <c r="H188" s="14">
        <v>3.75</v>
      </c>
    </row>
    <row r="189" spans="1:8" s="5" customFormat="1" ht="15" customHeight="1" x14ac:dyDescent="0.2">
      <c r="A189" s="3" t="s">
        <v>175</v>
      </c>
      <c r="B189" s="12">
        <v>1</v>
      </c>
      <c r="C189" s="12">
        <v>1</v>
      </c>
      <c r="D189" s="12" t="s">
        <v>17</v>
      </c>
      <c r="E189" s="12">
        <v>240</v>
      </c>
      <c r="F189" s="12">
        <v>94</v>
      </c>
      <c r="G189" s="13">
        <v>0.08</v>
      </c>
      <c r="H189" s="14" t="s">
        <v>17</v>
      </c>
    </row>
    <row r="190" spans="1:8" s="5" customFormat="1" ht="15" customHeight="1" x14ac:dyDescent="0.2">
      <c r="A190" s="3" t="s">
        <v>176</v>
      </c>
      <c r="B190" s="12">
        <v>5</v>
      </c>
      <c r="C190" s="12">
        <v>1</v>
      </c>
      <c r="D190" s="12">
        <v>4</v>
      </c>
      <c r="E190" s="12">
        <v>68</v>
      </c>
      <c r="F190" s="12">
        <v>16</v>
      </c>
      <c r="G190" s="13">
        <v>2.8727273000000005E-2</v>
      </c>
      <c r="H190" s="14">
        <v>0.90000000000000013</v>
      </c>
    </row>
    <row r="191" spans="1:8" s="5" customFormat="1" ht="15" customHeight="1" x14ac:dyDescent="0.2">
      <c r="A191" s="3" t="s">
        <v>177</v>
      </c>
      <c r="B191" s="12">
        <v>7</v>
      </c>
      <c r="C191" s="12" t="s">
        <v>17</v>
      </c>
      <c r="D191" s="12">
        <v>7</v>
      </c>
      <c r="E191" s="12">
        <v>106.00000000000001</v>
      </c>
      <c r="F191" s="12">
        <v>86.999999999999986</v>
      </c>
      <c r="G191" s="13">
        <v>1.4727272E-2</v>
      </c>
      <c r="H191" s="14">
        <v>1.5499999999999998</v>
      </c>
    </row>
    <row r="192" spans="1:8" s="5" customFormat="1" ht="21" customHeight="1" x14ac:dyDescent="0.2">
      <c r="A192" s="3" t="s">
        <v>178</v>
      </c>
      <c r="B192" s="9">
        <f>SUM(B193:B204)</f>
        <v>59</v>
      </c>
      <c r="C192" s="9">
        <f t="shared" ref="C192:H192" si="26">SUM(C193:C204)</f>
        <v>12</v>
      </c>
      <c r="D192" s="9">
        <f t="shared" si="26"/>
        <v>47</v>
      </c>
      <c r="E192" s="9">
        <f t="shared" si="26"/>
        <v>194292</v>
      </c>
      <c r="F192" s="9">
        <f t="shared" si="26"/>
        <v>175385</v>
      </c>
      <c r="G192" s="10">
        <f t="shared" si="26"/>
        <v>57.526878789000001</v>
      </c>
      <c r="H192" s="11">
        <f t="shared" si="26"/>
        <v>1300.5700000000002</v>
      </c>
    </row>
    <row r="193" spans="1:8" s="5" customFormat="1" ht="15" customHeight="1" x14ac:dyDescent="0.2">
      <c r="A193" s="3" t="s">
        <v>616</v>
      </c>
      <c r="B193" s="12">
        <v>2</v>
      </c>
      <c r="C193" s="12">
        <v>1</v>
      </c>
      <c r="D193" s="12">
        <v>1</v>
      </c>
      <c r="E193" s="12">
        <v>33</v>
      </c>
      <c r="F193" s="12">
        <v>33</v>
      </c>
      <c r="G193" s="13">
        <v>9.0303029999999999E-3</v>
      </c>
      <c r="H193" s="14">
        <v>0.44999999999999996</v>
      </c>
    </row>
    <row r="194" spans="1:8" s="5" customFormat="1" ht="15" customHeight="1" x14ac:dyDescent="0.2">
      <c r="A194" s="3" t="s">
        <v>179</v>
      </c>
      <c r="B194" s="12">
        <v>1</v>
      </c>
      <c r="C194" s="12">
        <v>1</v>
      </c>
      <c r="D194" s="12" t="s">
        <v>17</v>
      </c>
      <c r="E194" s="12">
        <v>12000</v>
      </c>
      <c r="F194" s="12" t="s">
        <v>17</v>
      </c>
      <c r="G194" s="13">
        <v>2.1800000000000002</v>
      </c>
      <c r="H194" s="14" t="s">
        <v>17</v>
      </c>
    </row>
    <row r="195" spans="1:8" s="5" customFormat="1" ht="15" customHeight="1" x14ac:dyDescent="0.2">
      <c r="A195" s="3" t="s">
        <v>180</v>
      </c>
      <c r="B195" s="12">
        <v>6</v>
      </c>
      <c r="C195" s="12">
        <v>1</v>
      </c>
      <c r="D195" s="12">
        <v>5</v>
      </c>
      <c r="E195" s="12">
        <v>1596</v>
      </c>
      <c r="F195" s="12">
        <v>824</v>
      </c>
      <c r="G195" s="13">
        <v>0.51654545500000004</v>
      </c>
      <c r="H195" s="14">
        <v>1.0499999999999998</v>
      </c>
    </row>
    <row r="196" spans="1:8" s="5" customFormat="1" ht="15" customHeight="1" x14ac:dyDescent="0.2">
      <c r="A196" s="3" t="s">
        <v>181</v>
      </c>
      <c r="B196" s="12">
        <v>1</v>
      </c>
      <c r="C196" s="12" t="s">
        <v>17</v>
      </c>
      <c r="D196" s="12">
        <v>1</v>
      </c>
      <c r="E196" s="12">
        <v>15000</v>
      </c>
      <c r="F196" s="12">
        <v>12000</v>
      </c>
      <c r="G196" s="13">
        <v>2.73</v>
      </c>
      <c r="H196" s="14">
        <v>124.8</v>
      </c>
    </row>
    <row r="197" spans="1:8" s="5" customFormat="1" ht="15" customHeight="1" x14ac:dyDescent="0.2">
      <c r="A197" s="3" t="s">
        <v>182</v>
      </c>
      <c r="B197" s="12">
        <v>2</v>
      </c>
      <c r="C197" s="12">
        <v>1</v>
      </c>
      <c r="D197" s="12">
        <v>1</v>
      </c>
      <c r="E197" s="12">
        <v>165</v>
      </c>
      <c r="F197" s="12">
        <v>150</v>
      </c>
      <c r="G197" s="13">
        <v>5.2727273000000005E-2</v>
      </c>
      <c r="H197" s="14">
        <v>1</v>
      </c>
    </row>
    <row r="198" spans="1:8" s="5" customFormat="1" ht="15" customHeight="1" x14ac:dyDescent="0.2">
      <c r="A198" s="3" t="s">
        <v>77</v>
      </c>
      <c r="B198" s="12">
        <v>3</v>
      </c>
      <c r="C198" s="12" t="s">
        <v>17</v>
      </c>
      <c r="D198" s="12">
        <v>3</v>
      </c>
      <c r="E198" s="12">
        <v>17</v>
      </c>
      <c r="F198" s="12">
        <v>17</v>
      </c>
      <c r="G198" s="13">
        <v>3.0909090000000006E-3</v>
      </c>
      <c r="H198" s="14">
        <v>0.6</v>
      </c>
    </row>
    <row r="199" spans="1:8" s="5" customFormat="1" ht="15" customHeight="1" x14ac:dyDescent="0.2">
      <c r="A199" s="3" t="s">
        <v>160</v>
      </c>
      <c r="B199" s="12">
        <v>5</v>
      </c>
      <c r="C199" s="12" t="s">
        <v>17</v>
      </c>
      <c r="D199" s="12">
        <v>5</v>
      </c>
      <c r="E199" s="12">
        <v>2211</v>
      </c>
      <c r="F199" s="12">
        <v>1202</v>
      </c>
      <c r="G199" s="13">
        <v>0.40200000000000002</v>
      </c>
      <c r="H199" s="14">
        <v>4.6099999999999994</v>
      </c>
    </row>
    <row r="200" spans="1:8" s="5" customFormat="1" ht="15" customHeight="1" x14ac:dyDescent="0.2">
      <c r="A200" s="3" t="s">
        <v>183</v>
      </c>
      <c r="B200" s="12">
        <v>1</v>
      </c>
      <c r="C200" s="12" t="s">
        <v>17</v>
      </c>
      <c r="D200" s="12">
        <v>1</v>
      </c>
      <c r="E200" s="12">
        <v>16</v>
      </c>
      <c r="F200" s="12" t="s">
        <v>17</v>
      </c>
      <c r="G200" s="13">
        <v>2.9090909999999999E-3</v>
      </c>
      <c r="H200" s="14" t="s">
        <v>17</v>
      </c>
    </row>
    <row r="201" spans="1:8" s="5" customFormat="1" ht="15" customHeight="1" x14ac:dyDescent="0.2">
      <c r="A201" s="3" t="s">
        <v>184</v>
      </c>
      <c r="B201" s="12">
        <v>3</v>
      </c>
      <c r="C201" s="12" t="s">
        <v>17</v>
      </c>
      <c r="D201" s="12">
        <v>3</v>
      </c>
      <c r="E201" s="12">
        <v>18</v>
      </c>
      <c r="F201" s="12">
        <v>3</v>
      </c>
      <c r="G201" s="13">
        <v>1.5545454E-2</v>
      </c>
      <c r="H201" s="14">
        <v>0.30000000000000004</v>
      </c>
    </row>
    <row r="202" spans="1:8" s="5" customFormat="1" ht="15" customHeight="1" x14ac:dyDescent="0.2">
      <c r="A202" s="3" t="s">
        <v>185</v>
      </c>
      <c r="B202" s="12">
        <v>23</v>
      </c>
      <c r="C202" s="12">
        <v>4</v>
      </c>
      <c r="D202" s="12">
        <v>19</v>
      </c>
      <c r="E202" s="12">
        <v>149183</v>
      </c>
      <c r="F202" s="12">
        <v>147121</v>
      </c>
      <c r="G202" s="13">
        <v>49.055393940999998</v>
      </c>
      <c r="H202" s="14">
        <v>1125.6400000000003</v>
      </c>
    </row>
    <row r="203" spans="1:8" s="5" customFormat="1" ht="15" customHeight="1" x14ac:dyDescent="0.2">
      <c r="A203" s="3" t="s">
        <v>186</v>
      </c>
      <c r="B203" s="12">
        <v>3</v>
      </c>
      <c r="C203" s="12" t="s">
        <v>17</v>
      </c>
      <c r="D203" s="12">
        <v>3</v>
      </c>
      <c r="E203" s="12">
        <v>15</v>
      </c>
      <c r="F203" s="12">
        <v>10</v>
      </c>
      <c r="G203" s="13">
        <v>2.7272720000000002E-3</v>
      </c>
      <c r="H203" s="14">
        <v>0.6</v>
      </c>
    </row>
    <row r="204" spans="1:8" s="5" customFormat="1" ht="15" customHeight="1" x14ac:dyDescent="0.2">
      <c r="A204" s="3" t="s">
        <v>187</v>
      </c>
      <c r="B204" s="12">
        <v>9</v>
      </c>
      <c r="C204" s="12">
        <v>4</v>
      </c>
      <c r="D204" s="12">
        <v>5</v>
      </c>
      <c r="E204" s="12">
        <v>14038.000000000004</v>
      </c>
      <c r="F204" s="12">
        <v>14024.999999999996</v>
      </c>
      <c r="G204" s="13">
        <v>2.5569090910000001</v>
      </c>
      <c r="H204" s="14">
        <v>41.519999999999996</v>
      </c>
    </row>
    <row r="205" spans="1:8" s="5" customFormat="1" ht="21" customHeight="1" x14ac:dyDescent="0.2">
      <c r="A205" s="3" t="s">
        <v>188</v>
      </c>
      <c r="B205" s="9">
        <f>SUM(B206:B213)</f>
        <v>118</v>
      </c>
      <c r="C205" s="9">
        <f t="shared" ref="C205:H205" si="27">SUM(C206:C213)</f>
        <v>20</v>
      </c>
      <c r="D205" s="9">
        <f t="shared" si="27"/>
        <v>98</v>
      </c>
      <c r="E205" s="9">
        <f t="shared" si="27"/>
        <v>223101</v>
      </c>
      <c r="F205" s="9">
        <f t="shared" si="27"/>
        <v>75629.999999999971</v>
      </c>
      <c r="G205" s="10">
        <f t="shared" si="27"/>
        <v>87.722666664999991</v>
      </c>
      <c r="H205" s="11">
        <f t="shared" si="27"/>
        <v>1133.5899999999999</v>
      </c>
    </row>
    <row r="206" spans="1:8" s="5" customFormat="1" ht="15" customHeight="1" x14ac:dyDescent="0.2">
      <c r="A206" s="3" t="s">
        <v>617</v>
      </c>
      <c r="B206" s="12">
        <v>14</v>
      </c>
      <c r="C206" s="12" t="s">
        <v>17</v>
      </c>
      <c r="D206" s="12">
        <v>14</v>
      </c>
      <c r="E206" s="12">
        <v>2728.0000000000005</v>
      </c>
      <c r="F206" s="12">
        <v>127.00000000000003</v>
      </c>
      <c r="G206" s="13">
        <v>0.4905454540000001</v>
      </c>
      <c r="H206" s="14">
        <v>1.45</v>
      </c>
    </row>
    <row r="207" spans="1:8" s="5" customFormat="1" ht="15" customHeight="1" x14ac:dyDescent="0.2">
      <c r="A207" s="3" t="s">
        <v>189</v>
      </c>
      <c r="B207" s="12">
        <v>20</v>
      </c>
      <c r="C207" s="12" t="s">
        <v>17</v>
      </c>
      <c r="D207" s="12">
        <v>20</v>
      </c>
      <c r="E207" s="12">
        <v>447</v>
      </c>
      <c r="F207" s="12">
        <v>259</v>
      </c>
      <c r="G207" s="13">
        <v>8.309090999999999E-2</v>
      </c>
      <c r="H207" s="14">
        <v>3.1999999999999993</v>
      </c>
    </row>
    <row r="208" spans="1:8" s="5" customFormat="1" ht="15" customHeight="1" x14ac:dyDescent="0.2">
      <c r="A208" s="3" t="s">
        <v>190</v>
      </c>
      <c r="B208" s="12">
        <v>18</v>
      </c>
      <c r="C208" s="12" t="s">
        <v>17</v>
      </c>
      <c r="D208" s="12">
        <v>18</v>
      </c>
      <c r="E208" s="12">
        <v>123.00000000000001</v>
      </c>
      <c r="F208" s="12">
        <v>74</v>
      </c>
      <c r="G208" s="13">
        <v>2.2363635999999996E-2</v>
      </c>
      <c r="H208" s="14">
        <v>2.4</v>
      </c>
    </row>
    <row r="209" spans="1:8" s="5" customFormat="1" ht="15" customHeight="1" x14ac:dyDescent="0.2">
      <c r="A209" s="3" t="s">
        <v>191</v>
      </c>
      <c r="B209" s="12">
        <v>36</v>
      </c>
      <c r="C209" s="12">
        <v>19</v>
      </c>
      <c r="D209" s="12">
        <v>17</v>
      </c>
      <c r="E209" s="12">
        <v>216482</v>
      </c>
      <c r="F209" s="12">
        <v>73653.999999999971</v>
      </c>
      <c r="G209" s="13">
        <v>86.151333330999989</v>
      </c>
      <c r="H209" s="14">
        <v>1116.27</v>
      </c>
    </row>
    <row r="210" spans="1:8" s="5" customFormat="1" ht="15" customHeight="1" x14ac:dyDescent="0.2">
      <c r="A210" s="3" t="s">
        <v>192</v>
      </c>
      <c r="B210" s="12">
        <v>13</v>
      </c>
      <c r="C210" s="12" t="s">
        <v>17</v>
      </c>
      <c r="D210" s="12">
        <v>13</v>
      </c>
      <c r="E210" s="12">
        <v>332</v>
      </c>
      <c r="F210" s="12">
        <v>131</v>
      </c>
      <c r="G210" s="13">
        <v>6.0363636999999991E-2</v>
      </c>
      <c r="H210" s="14">
        <v>3</v>
      </c>
    </row>
    <row r="211" spans="1:8" s="5" customFormat="1" ht="15" customHeight="1" x14ac:dyDescent="0.2">
      <c r="A211" s="3" t="s">
        <v>193</v>
      </c>
      <c r="B211" s="12">
        <v>6</v>
      </c>
      <c r="C211" s="12">
        <v>1</v>
      </c>
      <c r="D211" s="12">
        <v>5</v>
      </c>
      <c r="E211" s="12">
        <v>2858</v>
      </c>
      <c r="F211" s="12">
        <v>1331.9999999999998</v>
      </c>
      <c r="G211" s="13">
        <v>0.89387878800000009</v>
      </c>
      <c r="H211" s="14">
        <v>5.7699999999999987</v>
      </c>
    </row>
    <row r="212" spans="1:8" s="5" customFormat="1" ht="15" customHeight="1" x14ac:dyDescent="0.2">
      <c r="A212" s="3" t="s">
        <v>194</v>
      </c>
      <c r="B212" s="12">
        <v>1</v>
      </c>
      <c r="C212" s="12" t="s">
        <v>17</v>
      </c>
      <c r="D212" s="12">
        <v>1</v>
      </c>
      <c r="E212" s="12">
        <v>28</v>
      </c>
      <c r="F212" s="12">
        <v>28</v>
      </c>
      <c r="G212" s="13">
        <v>5.0909090000000002E-3</v>
      </c>
      <c r="H212" s="14">
        <v>0.3</v>
      </c>
    </row>
    <row r="213" spans="1:8" s="5" customFormat="1" ht="15" customHeight="1" x14ac:dyDescent="0.2">
      <c r="A213" s="3" t="s">
        <v>195</v>
      </c>
      <c r="B213" s="12">
        <v>10</v>
      </c>
      <c r="C213" s="12" t="s">
        <v>17</v>
      </c>
      <c r="D213" s="12">
        <v>10</v>
      </c>
      <c r="E213" s="12">
        <v>102.99999999999999</v>
      </c>
      <c r="F213" s="12">
        <v>25</v>
      </c>
      <c r="G213" s="13">
        <v>1.6E-2</v>
      </c>
      <c r="H213" s="14">
        <v>1.2</v>
      </c>
    </row>
    <row r="214" spans="1:8" s="5" customFormat="1" ht="21" customHeight="1" x14ac:dyDescent="0.2">
      <c r="A214" s="3" t="s">
        <v>196</v>
      </c>
      <c r="B214" s="9">
        <f>SUM(B215:B218)</f>
        <v>174</v>
      </c>
      <c r="C214" s="9">
        <f t="shared" ref="C214:H214" si="28">SUM(C215:C218)</f>
        <v>70</v>
      </c>
      <c r="D214" s="9">
        <f t="shared" si="28"/>
        <v>104</v>
      </c>
      <c r="E214" s="9">
        <f t="shared" si="28"/>
        <v>518534.00000000006</v>
      </c>
      <c r="F214" s="9">
        <f t="shared" si="28"/>
        <v>312652.00000000006</v>
      </c>
      <c r="G214" s="10">
        <f t="shared" si="28"/>
        <v>112.35827272699997</v>
      </c>
      <c r="H214" s="11">
        <f t="shared" si="28"/>
        <v>2564.1899999999987</v>
      </c>
    </row>
    <row r="215" spans="1:8" s="5" customFormat="1" ht="15" customHeight="1" x14ac:dyDescent="0.2">
      <c r="A215" s="3" t="s">
        <v>618</v>
      </c>
      <c r="B215" s="12">
        <v>20</v>
      </c>
      <c r="C215" s="12">
        <v>5</v>
      </c>
      <c r="D215" s="12">
        <v>15</v>
      </c>
      <c r="E215" s="12">
        <v>13785</v>
      </c>
      <c r="F215" s="12">
        <v>9606</v>
      </c>
      <c r="G215" s="13">
        <v>3.2834545459999998</v>
      </c>
      <c r="H215" s="14">
        <v>81.63</v>
      </c>
    </row>
    <row r="216" spans="1:8" s="5" customFormat="1" ht="15" customHeight="1" x14ac:dyDescent="0.2">
      <c r="A216" s="3" t="s">
        <v>197</v>
      </c>
      <c r="B216" s="12">
        <v>139</v>
      </c>
      <c r="C216" s="12">
        <v>55</v>
      </c>
      <c r="D216" s="12">
        <v>84</v>
      </c>
      <c r="E216" s="12">
        <v>472696.00000000006</v>
      </c>
      <c r="F216" s="12">
        <v>284096.00000000006</v>
      </c>
      <c r="G216" s="13">
        <v>100.88972727199996</v>
      </c>
      <c r="H216" s="14">
        <v>2377.5299999999988</v>
      </c>
    </row>
    <row r="217" spans="1:8" s="5" customFormat="1" ht="15" customHeight="1" x14ac:dyDescent="0.2">
      <c r="A217" s="3" t="s">
        <v>198</v>
      </c>
      <c r="B217" s="12">
        <v>11</v>
      </c>
      <c r="C217" s="12">
        <v>8</v>
      </c>
      <c r="D217" s="12">
        <v>3</v>
      </c>
      <c r="E217" s="12">
        <v>31985.000000000004</v>
      </c>
      <c r="F217" s="12">
        <v>18939.999999999996</v>
      </c>
      <c r="G217" s="13">
        <v>8.15</v>
      </c>
      <c r="H217" s="14">
        <v>104.43000000000002</v>
      </c>
    </row>
    <row r="218" spans="1:8" s="5" customFormat="1" ht="15" customHeight="1" x14ac:dyDescent="0.2">
      <c r="A218" s="3" t="s">
        <v>199</v>
      </c>
      <c r="B218" s="12">
        <v>4</v>
      </c>
      <c r="C218" s="12">
        <v>2</v>
      </c>
      <c r="D218" s="12">
        <v>2</v>
      </c>
      <c r="E218" s="12">
        <v>68</v>
      </c>
      <c r="F218" s="12">
        <v>10</v>
      </c>
      <c r="G218" s="13">
        <v>3.5090909000000003E-2</v>
      </c>
      <c r="H218" s="14">
        <v>0.6</v>
      </c>
    </row>
    <row r="219" spans="1:8" s="5" customFormat="1" ht="21" customHeight="1" x14ac:dyDescent="0.2">
      <c r="A219" s="3" t="s">
        <v>200</v>
      </c>
      <c r="B219" s="9">
        <f>SUM(B220:B222)</f>
        <v>12</v>
      </c>
      <c r="C219" s="9">
        <f t="shared" ref="C219:H219" si="29">SUM(C220:C222)</f>
        <v>0</v>
      </c>
      <c r="D219" s="9">
        <f t="shared" si="29"/>
        <v>12</v>
      </c>
      <c r="E219" s="9">
        <f t="shared" si="29"/>
        <v>269</v>
      </c>
      <c r="F219" s="9">
        <f t="shared" si="29"/>
        <v>233</v>
      </c>
      <c r="G219" s="10">
        <f t="shared" si="29"/>
        <v>5.2545454000000005E-2</v>
      </c>
      <c r="H219" s="11">
        <f t="shared" si="29"/>
        <v>4.43</v>
      </c>
    </row>
    <row r="220" spans="1:8" s="5" customFormat="1" ht="15" customHeight="1" x14ac:dyDescent="0.2">
      <c r="A220" s="3" t="s">
        <v>619</v>
      </c>
      <c r="B220" s="12">
        <v>1</v>
      </c>
      <c r="C220" s="12" t="s">
        <v>17</v>
      </c>
      <c r="D220" s="12">
        <v>1</v>
      </c>
      <c r="E220" s="12">
        <v>1</v>
      </c>
      <c r="F220" s="12" t="s">
        <v>17</v>
      </c>
      <c r="G220" s="13">
        <v>1.8181800000000001E-4</v>
      </c>
      <c r="H220" s="14" t="s">
        <v>17</v>
      </c>
    </row>
    <row r="221" spans="1:8" s="5" customFormat="1" ht="15" customHeight="1" x14ac:dyDescent="0.2">
      <c r="A221" s="3" t="s">
        <v>201</v>
      </c>
      <c r="B221" s="12">
        <v>2</v>
      </c>
      <c r="C221" s="12" t="s">
        <v>17</v>
      </c>
      <c r="D221" s="12">
        <v>2</v>
      </c>
      <c r="E221" s="12">
        <v>210</v>
      </c>
      <c r="F221" s="12">
        <v>210</v>
      </c>
      <c r="G221" s="13">
        <v>4.1818182000000002E-2</v>
      </c>
      <c r="H221" s="14">
        <v>1.7999999999999998</v>
      </c>
    </row>
    <row r="222" spans="1:8" s="5" customFormat="1" ht="15" customHeight="1" x14ac:dyDescent="0.2">
      <c r="A222" s="3" t="s">
        <v>202</v>
      </c>
      <c r="B222" s="12">
        <v>9</v>
      </c>
      <c r="C222" s="12" t="s">
        <v>17</v>
      </c>
      <c r="D222" s="12">
        <v>9</v>
      </c>
      <c r="E222" s="12">
        <v>58</v>
      </c>
      <c r="F222" s="12">
        <v>23</v>
      </c>
      <c r="G222" s="13">
        <v>1.0545454000000001E-2</v>
      </c>
      <c r="H222" s="14">
        <v>2.63</v>
      </c>
    </row>
    <row r="223" spans="1:8" s="5" customFormat="1" ht="21" customHeight="1" x14ac:dyDescent="0.2">
      <c r="A223" s="3" t="s">
        <v>203</v>
      </c>
      <c r="B223" s="9">
        <f>SUM(B224:B231)</f>
        <v>722</v>
      </c>
      <c r="C223" s="9">
        <f t="shared" ref="C223:H223" si="30">SUM(C224:C231)</f>
        <v>543</v>
      </c>
      <c r="D223" s="9">
        <f t="shared" si="30"/>
        <v>179</v>
      </c>
      <c r="E223" s="9">
        <f t="shared" si="30"/>
        <v>9370257.0000000019</v>
      </c>
      <c r="F223" s="9">
        <f t="shared" si="30"/>
        <v>7064929.0000000019</v>
      </c>
      <c r="G223" s="10">
        <f t="shared" si="30"/>
        <v>2673.9851818170009</v>
      </c>
      <c r="H223" s="11">
        <f t="shared" si="30"/>
        <v>138295.29999999999</v>
      </c>
    </row>
    <row r="224" spans="1:8" s="5" customFormat="1" ht="15" customHeight="1" x14ac:dyDescent="0.2">
      <c r="A224" s="3" t="s">
        <v>620</v>
      </c>
      <c r="B224" s="12">
        <v>194</v>
      </c>
      <c r="C224" s="12">
        <v>130</v>
      </c>
      <c r="D224" s="12">
        <v>64</v>
      </c>
      <c r="E224" s="12">
        <v>3140686.0000000028</v>
      </c>
      <c r="F224" s="12">
        <v>2083200.0000000016</v>
      </c>
      <c r="G224" s="13">
        <v>904.18415151400029</v>
      </c>
      <c r="H224" s="14">
        <v>40242.199999999983</v>
      </c>
    </row>
    <row r="225" spans="1:8" s="5" customFormat="1" ht="15" customHeight="1" x14ac:dyDescent="0.2">
      <c r="A225" s="3" t="s">
        <v>204</v>
      </c>
      <c r="B225" s="12">
        <v>11</v>
      </c>
      <c r="C225" s="12">
        <v>1</v>
      </c>
      <c r="D225" s="12">
        <v>10</v>
      </c>
      <c r="E225" s="12">
        <v>10116</v>
      </c>
      <c r="F225" s="12">
        <v>3123.9999999999995</v>
      </c>
      <c r="G225" s="13">
        <v>2.7620000019999997</v>
      </c>
      <c r="H225" s="14">
        <v>53.779999999999994</v>
      </c>
    </row>
    <row r="226" spans="1:8" s="5" customFormat="1" ht="15" customHeight="1" x14ac:dyDescent="0.2">
      <c r="A226" s="3" t="s">
        <v>205</v>
      </c>
      <c r="B226" s="12">
        <v>59</v>
      </c>
      <c r="C226" s="12">
        <v>53</v>
      </c>
      <c r="D226" s="12">
        <v>6</v>
      </c>
      <c r="E226" s="12">
        <v>499849.00000000006</v>
      </c>
      <c r="F226" s="12">
        <v>328350.99999999994</v>
      </c>
      <c r="G226" s="13">
        <v>143.64636363699998</v>
      </c>
      <c r="H226" s="14">
        <v>9999.2000000000007</v>
      </c>
    </row>
    <row r="227" spans="1:8" s="5" customFormat="1" ht="15" customHeight="1" x14ac:dyDescent="0.2">
      <c r="A227" s="3" t="s">
        <v>206</v>
      </c>
      <c r="B227" s="12">
        <v>238</v>
      </c>
      <c r="C227" s="12">
        <v>198</v>
      </c>
      <c r="D227" s="12">
        <v>40</v>
      </c>
      <c r="E227" s="12">
        <v>2086068.9999999998</v>
      </c>
      <c r="F227" s="12">
        <v>1534804.0000000009</v>
      </c>
      <c r="G227" s="13">
        <v>621.58672727199996</v>
      </c>
      <c r="H227" s="14">
        <v>30123.800000000003</v>
      </c>
    </row>
    <row r="228" spans="1:8" s="5" customFormat="1" ht="15" customHeight="1" x14ac:dyDescent="0.2">
      <c r="A228" s="3" t="s">
        <v>207</v>
      </c>
      <c r="B228" s="12">
        <v>27</v>
      </c>
      <c r="C228" s="12">
        <v>17</v>
      </c>
      <c r="D228" s="12">
        <v>10</v>
      </c>
      <c r="E228" s="12">
        <v>156278</v>
      </c>
      <c r="F228" s="12">
        <v>85093.000000000015</v>
      </c>
      <c r="G228" s="13">
        <v>45.427515152000005</v>
      </c>
      <c r="H228" s="14">
        <v>1793.1000000000004</v>
      </c>
    </row>
    <row r="229" spans="1:8" s="5" customFormat="1" ht="15" customHeight="1" x14ac:dyDescent="0.2">
      <c r="A229" s="3" t="s">
        <v>208</v>
      </c>
      <c r="B229" s="12">
        <v>1</v>
      </c>
      <c r="C229" s="12" t="s">
        <v>17</v>
      </c>
      <c r="D229" s="12">
        <v>1</v>
      </c>
      <c r="E229" s="12">
        <v>5</v>
      </c>
      <c r="F229" s="12">
        <v>5</v>
      </c>
      <c r="G229" s="13">
        <v>9.09091E-4</v>
      </c>
      <c r="H229" s="14">
        <v>0.3</v>
      </c>
    </row>
    <row r="230" spans="1:8" s="5" customFormat="1" ht="15" customHeight="1" x14ac:dyDescent="0.2">
      <c r="A230" s="3" t="s">
        <v>209</v>
      </c>
      <c r="B230" s="12">
        <v>8</v>
      </c>
      <c r="C230" s="12">
        <v>6</v>
      </c>
      <c r="D230" s="12">
        <v>2</v>
      </c>
      <c r="E230" s="12">
        <v>87112</v>
      </c>
      <c r="F230" s="12">
        <v>46512</v>
      </c>
      <c r="G230" s="13">
        <v>20.485515151999998</v>
      </c>
      <c r="H230" s="14">
        <v>626.4</v>
      </c>
    </row>
    <row r="231" spans="1:8" s="5" customFormat="1" ht="15" customHeight="1" x14ac:dyDescent="0.2">
      <c r="A231" s="3" t="s">
        <v>210</v>
      </c>
      <c r="B231" s="12">
        <v>184</v>
      </c>
      <c r="C231" s="12">
        <v>138</v>
      </c>
      <c r="D231" s="12">
        <v>46</v>
      </c>
      <c r="E231" s="12">
        <v>3390141.9999999986</v>
      </c>
      <c r="F231" s="12">
        <v>2983840</v>
      </c>
      <c r="G231" s="13">
        <v>935.89199999700031</v>
      </c>
      <c r="H231" s="14">
        <v>55456.52</v>
      </c>
    </row>
    <row r="232" spans="1:8" s="5" customFormat="1" ht="21" customHeight="1" x14ac:dyDescent="0.2">
      <c r="A232" s="3" t="s">
        <v>211</v>
      </c>
      <c r="B232" s="9">
        <f>SUM(B233:B236)</f>
        <v>10</v>
      </c>
      <c r="C232" s="9">
        <f t="shared" ref="C232:H232" si="31">SUM(C233:C236)</f>
        <v>2</v>
      </c>
      <c r="D232" s="9">
        <f t="shared" si="31"/>
        <v>8</v>
      </c>
      <c r="E232" s="9">
        <f t="shared" si="31"/>
        <v>187</v>
      </c>
      <c r="F232" s="9">
        <f t="shared" si="31"/>
        <v>118</v>
      </c>
      <c r="G232" s="10">
        <f t="shared" si="31"/>
        <v>3.5818183000000003E-2</v>
      </c>
      <c r="H232" s="11">
        <f t="shared" si="31"/>
        <v>0.83999999999999986</v>
      </c>
    </row>
    <row r="233" spans="1:8" s="5" customFormat="1" ht="15" customHeight="1" x14ac:dyDescent="0.2">
      <c r="A233" s="3" t="s">
        <v>621</v>
      </c>
      <c r="B233" s="12">
        <v>2</v>
      </c>
      <c r="C233" s="12" t="s">
        <v>17</v>
      </c>
      <c r="D233" s="12">
        <v>2</v>
      </c>
      <c r="E233" s="12">
        <v>8</v>
      </c>
      <c r="F233" s="12">
        <v>5</v>
      </c>
      <c r="G233" s="13">
        <v>1.4545460000000001E-3</v>
      </c>
      <c r="H233" s="14" t="s">
        <v>17</v>
      </c>
    </row>
    <row r="234" spans="1:8" s="5" customFormat="1" ht="15" customHeight="1" x14ac:dyDescent="0.2">
      <c r="A234" s="3" t="s">
        <v>212</v>
      </c>
      <c r="B234" s="12">
        <v>2</v>
      </c>
      <c r="C234" s="12" t="s">
        <v>17</v>
      </c>
      <c r="D234" s="12">
        <v>2</v>
      </c>
      <c r="E234" s="12">
        <v>15</v>
      </c>
      <c r="F234" s="12">
        <v>2</v>
      </c>
      <c r="G234" s="13">
        <v>2.7272720000000002E-3</v>
      </c>
      <c r="H234" s="14">
        <v>0.01</v>
      </c>
    </row>
    <row r="235" spans="1:8" s="5" customFormat="1" ht="15" customHeight="1" x14ac:dyDescent="0.2">
      <c r="A235" s="3" t="s">
        <v>213</v>
      </c>
      <c r="B235" s="12">
        <v>5</v>
      </c>
      <c r="C235" s="12">
        <v>2</v>
      </c>
      <c r="D235" s="12">
        <v>3</v>
      </c>
      <c r="E235" s="12">
        <v>139</v>
      </c>
      <c r="F235" s="12">
        <v>106</v>
      </c>
      <c r="G235" s="13">
        <v>2.7090910000000003E-2</v>
      </c>
      <c r="H235" s="14">
        <v>0.82999999999999985</v>
      </c>
    </row>
    <row r="236" spans="1:8" s="5" customFormat="1" ht="15" customHeight="1" x14ac:dyDescent="0.2">
      <c r="A236" s="3" t="s">
        <v>208</v>
      </c>
      <c r="B236" s="12">
        <v>1</v>
      </c>
      <c r="C236" s="12" t="s">
        <v>17</v>
      </c>
      <c r="D236" s="12">
        <v>1</v>
      </c>
      <c r="E236" s="12">
        <v>25</v>
      </c>
      <c r="F236" s="12">
        <v>5</v>
      </c>
      <c r="G236" s="13">
        <v>4.5454550000000003E-3</v>
      </c>
      <c r="H236" s="14" t="s">
        <v>17</v>
      </c>
    </row>
    <row r="237" spans="1:8" s="5" customFormat="1" ht="21" customHeight="1" x14ac:dyDescent="0.2">
      <c r="A237" s="3" t="s">
        <v>214</v>
      </c>
      <c r="B237" s="9">
        <f>SUM(B238:B240)</f>
        <v>16</v>
      </c>
      <c r="C237" s="9">
        <f t="shared" ref="C237:H237" si="32">SUM(C238:C240)</f>
        <v>14</v>
      </c>
      <c r="D237" s="9">
        <f t="shared" si="32"/>
        <v>2</v>
      </c>
      <c r="E237" s="9">
        <f t="shared" si="32"/>
        <v>1689</v>
      </c>
      <c r="F237" s="9">
        <f t="shared" si="32"/>
        <v>719</v>
      </c>
      <c r="G237" s="10">
        <f t="shared" si="32"/>
        <v>0.30981818100000003</v>
      </c>
      <c r="H237" s="11">
        <f t="shared" si="32"/>
        <v>9.8299999999999983</v>
      </c>
    </row>
    <row r="238" spans="1:8" s="5" customFormat="1" ht="15" customHeight="1" x14ac:dyDescent="0.2">
      <c r="A238" s="3" t="s">
        <v>215</v>
      </c>
      <c r="B238" s="12">
        <v>5</v>
      </c>
      <c r="C238" s="12">
        <v>4</v>
      </c>
      <c r="D238" s="12">
        <v>1</v>
      </c>
      <c r="E238" s="12">
        <v>1350</v>
      </c>
      <c r="F238" s="12">
        <v>550</v>
      </c>
      <c r="G238" s="13">
        <v>0.24545454500000002</v>
      </c>
      <c r="H238" s="14">
        <v>7.7299999999999986</v>
      </c>
    </row>
    <row r="239" spans="1:8" s="5" customFormat="1" ht="15" customHeight="1" x14ac:dyDescent="0.2">
      <c r="A239" s="3" t="s">
        <v>117</v>
      </c>
      <c r="B239" s="12">
        <v>8</v>
      </c>
      <c r="C239" s="12">
        <v>7</v>
      </c>
      <c r="D239" s="12">
        <v>1</v>
      </c>
      <c r="E239" s="12">
        <v>215</v>
      </c>
      <c r="F239" s="12">
        <v>109</v>
      </c>
      <c r="G239" s="13">
        <v>4.3636362999999997E-2</v>
      </c>
      <c r="H239" s="14">
        <v>1.2</v>
      </c>
    </row>
    <row r="240" spans="1:8" s="5" customFormat="1" ht="15" customHeight="1" x14ac:dyDescent="0.2">
      <c r="A240" s="3" t="s">
        <v>216</v>
      </c>
      <c r="B240" s="12">
        <v>3</v>
      </c>
      <c r="C240" s="12">
        <v>3</v>
      </c>
      <c r="D240" s="12" t="s">
        <v>17</v>
      </c>
      <c r="E240" s="12">
        <v>123.99999999999999</v>
      </c>
      <c r="F240" s="12">
        <v>60</v>
      </c>
      <c r="G240" s="13">
        <v>2.0727273000000004E-2</v>
      </c>
      <c r="H240" s="14">
        <v>0.90000000000000013</v>
      </c>
    </row>
    <row r="241" spans="1:8" s="5" customFormat="1" ht="21" customHeight="1" x14ac:dyDescent="0.2">
      <c r="A241" s="3" t="s">
        <v>217</v>
      </c>
      <c r="B241" s="9">
        <f>SUM(B242:B250)</f>
        <v>62</v>
      </c>
      <c r="C241" s="9">
        <f t="shared" ref="C241:H241" si="33">SUM(C242:C250)</f>
        <v>7</v>
      </c>
      <c r="D241" s="9">
        <f t="shared" si="33"/>
        <v>55</v>
      </c>
      <c r="E241" s="9">
        <f t="shared" si="33"/>
        <v>4478.0000000000009</v>
      </c>
      <c r="F241" s="9">
        <f t="shared" si="33"/>
        <v>2955</v>
      </c>
      <c r="G241" s="10">
        <f t="shared" si="33"/>
        <v>0.44781818600000001</v>
      </c>
      <c r="H241" s="11">
        <f t="shared" si="33"/>
        <v>31.330000000000002</v>
      </c>
    </row>
    <row r="242" spans="1:8" s="5" customFormat="1" ht="15" customHeight="1" x14ac:dyDescent="0.2">
      <c r="A242" s="3" t="s">
        <v>622</v>
      </c>
      <c r="B242" s="12">
        <v>17</v>
      </c>
      <c r="C242" s="12">
        <v>1</v>
      </c>
      <c r="D242" s="12">
        <v>16</v>
      </c>
      <c r="E242" s="12">
        <v>272.00000000000006</v>
      </c>
      <c r="F242" s="12">
        <v>118</v>
      </c>
      <c r="G242" s="13">
        <v>5.5818182000000008E-2</v>
      </c>
      <c r="H242" s="14">
        <v>2.4</v>
      </c>
    </row>
    <row r="243" spans="1:8" s="5" customFormat="1" ht="15" customHeight="1" x14ac:dyDescent="0.2">
      <c r="A243" s="3" t="s">
        <v>218</v>
      </c>
      <c r="B243" s="12">
        <v>1</v>
      </c>
      <c r="C243" s="12" t="s">
        <v>17</v>
      </c>
      <c r="D243" s="12">
        <v>1</v>
      </c>
      <c r="E243" s="12">
        <v>4</v>
      </c>
      <c r="F243" s="12">
        <v>4</v>
      </c>
      <c r="G243" s="13">
        <v>7.2727299999999996E-4</v>
      </c>
      <c r="H243" s="14">
        <v>0.3</v>
      </c>
    </row>
    <row r="244" spans="1:8" s="5" customFormat="1" ht="15" customHeight="1" x14ac:dyDescent="0.2">
      <c r="A244" s="3" t="s">
        <v>219</v>
      </c>
      <c r="B244" s="12">
        <v>3</v>
      </c>
      <c r="C244" s="12" t="s">
        <v>17</v>
      </c>
      <c r="D244" s="12">
        <v>3</v>
      </c>
      <c r="E244" s="12">
        <v>27</v>
      </c>
      <c r="F244" s="12">
        <v>6.9999999999999991</v>
      </c>
      <c r="G244" s="13">
        <v>4.909091E-3</v>
      </c>
      <c r="H244" s="14">
        <v>0.02</v>
      </c>
    </row>
    <row r="245" spans="1:8" s="5" customFormat="1" ht="15" customHeight="1" x14ac:dyDescent="0.2">
      <c r="A245" s="3" t="s">
        <v>57</v>
      </c>
      <c r="B245" s="12">
        <v>1</v>
      </c>
      <c r="C245" s="12" t="s">
        <v>17</v>
      </c>
      <c r="D245" s="12">
        <v>1</v>
      </c>
      <c r="E245" s="12">
        <v>20</v>
      </c>
      <c r="F245" s="12">
        <v>20</v>
      </c>
      <c r="G245" s="13">
        <v>3.636364E-3</v>
      </c>
      <c r="H245" s="14">
        <v>0.1</v>
      </c>
    </row>
    <row r="246" spans="1:8" s="5" customFormat="1" ht="15" customHeight="1" x14ac:dyDescent="0.2">
      <c r="A246" s="3" t="s">
        <v>220</v>
      </c>
      <c r="B246" s="12">
        <v>4</v>
      </c>
      <c r="C246" s="12" t="s">
        <v>17</v>
      </c>
      <c r="D246" s="12">
        <v>4</v>
      </c>
      <c r="E246" s="12">
        <v>120</v>
      </c>
      <c r="F246" s="12">
        <v>63</v>
      </c>
      <c r="G246" s="13">
        <v>1.9999999999999997E-2</v>
      </c>
      <c r="H246" s="14">
        <v>0.28999999999999998</v>
      </c>
    </row>
    <row r="247" spans="1:8" s="5" customFormat="1" ht="15" customHeight="1" x14ac:dyDescent="0.2">
      <c r="A247" s="3" t="s">
        <v>221</v>
      </c>
      <c r="B247" s="12">
        <v>2</v>
      </c>
      <c r="C247" s="12">
        <v>1</v>
      </c>
      <c r="D247" s="12">
        <v>1</v>
      </c>
      <c r="E247" s="12">
        <v>120</v>
      </c>
      <c r="F247" s="12">
        <v>120</v>
      </c>
      <c r="G247" s="13">
        <v>3.6969696999999996E-2</v>
      </c>
      <c r="H247" s="14">
        <v>1.05</v>
      </c>
    </row>
    <row r="248" spans="1:8" s="5" customFormat="1" ht="15" customHeight="1" x14ac:dyDescent="0.2">
      <c r="A248" s="3" t="s">
        <v>222</v>
      </c>
      <c r="B248" s="12">
        <v>7</v>
      </c>
      <c r="C248" s="12">
        <v>3</v>
      </c>
      <c r="D248" s="12">
        <v>4</v>
      </c>
      <c r="E248" s="12">
        <v>3665.0000000000009</v>
      </c>
      <c r="F248" s="12">
        <v>2503</v>
      </c>
      <c r="G248" s="13">
        <v>0.27272727299999999</v>
      </c>
      <c r="H248" s="14">
        <v>22.450000000000003</v>
      </c>
    </row>
    <row r="249" spans="1:8" s="5" customFormat="1" ht="15" customHeight="1" x14ac:dyDescent="0.2">
      <c r="A249" s="3" t="s">
        <v>223</v>
      </c>
      <c r="B249" s="12">
        <v>1</v>
      </c>
      <c r="C249" s="12">
        <v>1</v>
      </c>
      <c r="D249" s="12" t="s">
        <v>17</v>
      </c>
      <c r="E249" s="12">
        <v>50</v>
      </c>
      <c r="F249" s="12" t="s">
        <v>17</v>
      </c>
      <c r="G249" s="13">
        <v>1.6666667E-2</v>
      </c>
      <c r="H249" s="14" t="s">
        <v>17</v>
      </c>
    </row>
    <row r="250" spans="1:8" s="5" customFormat="1" ht="15" customHeight="1" x14ac:dyDescent="0.2">
      <c r="A250" s="3" t="s">
        <v>224</v>
      </c>
      <c r="B250" s="12">
        <v>26</v>
      </c>
      <c r="C250" s="12">
        <v>1</v>
      </c>
      <c r="D250" s="12">
        <v>25</v>
      </c>
      <c r="E250" s="12">
        <v>200.00000000000003</v>
      </c>
      <c r="F250" s="12">
        <v>119.99999999999999</v>
      </c>
      <c r="G250" s="13">
        <v>3.6363639000000003E-2</v>
      </c>
      <c r="H250" s="14">
        <v>4.7199999999999989</v>
      </c>
    </row>
    <row r="251" spans="1:8" s="5" customFormat="1" ht="21" customHeight="1" x14ac:dyDescent="0.2">
      <c r="A251" s="3" t="s">
        <v>225</v>
      </c>
      <c r="B251" s="9">
        <f>SUM(B252:B256)</f>
        <v>77</v>
      </c>
      <c r="C251" s="9">
        <f t="shared" ref="C251:H251" si="34">SUM(C252:C256)</f>
        <v>49</v>
      </c>
      <c r="D251" s="9">
        <f t="shared" si="34"/>
        <v>28</v>
      </c>
      <c r="E251" s="9">
        <f t="shared" si="34"/>
        <v>1738964</v>
      </c>
      <c r="F251" s="9">
        <f t="shared" si="34"/>
        <v>1313898</v>
      </c>
      <c r="G251" s="10">
        <f t="shared" si="34"/>
        <v>524.78730302999998</v>
      </c>
      <c r="H251" s="11">
        <f t="shared" si="34"/>
        <v>20764.36</v>
      </c>
    </row>
    <row r="252" spans="1:8" s="5" customFormat="1" ht="15" customHeight="1" x14ac:dyDescent="0.2">
      <c r="A252" s="3" t="s">
        <v>226</v>
      </c>
      <c r="B252" s="12">
        <v>11</v>
      </c>
      <c r="C252" s="12">
        <v>5</v>
      </c>
      <c r="D252" s="12">
        <v>6</v>
      </c>
      <c r="E252" s="12">
        <v>381840</v>
      </c>
      <c r="F252" s="12">
        <v>299767</v>
      </c>
      <c r="G252" s="13">
        <v>89.76893939499999</v>
      </c>
      <c r="H252" s="14">
        <v>12348.949999999999</v>
      </c>
    </row>
    <row r="253" spans="1:8" s="5" customFormat="1" ht="15" customHeight="1" x14ac:dyDescent="0.2">
      <c r="A253" s="3" t="s">
        <v>227</v>
      </c>
      <c r="B253" s="12">
        <v>6</v>
      </c>
      <c r="C253" s="12">
        <v>5</v>
      </c>
      <c r="D253" s="12">
        <v>1</v>
      </c>
      <c r="E253" s="12">
        <v>31113</v>
      </c>
      <c r="F253" s="12">
        <v>22113</v>
      </c>
      <c r="G253" s="13">
        <v>9.0990303029999993</v>
      </c>
      <c r="H253" s="14">
        <v>170.10000000000002</v>
      </c>
    </row>
    <row r="254" spans="1:8" s="5" customFormat="1" ht="15" customHeight="1" x14ac:dyDescent="0.2">
      <c r="A254" s="3" t="s">
        <v>228</v>
      </c>
      <c r="B254" s="12">
        <v>5</v>
      </c>
      <c r="C254" s="12">
        <v>1</v>
      </c>
      <c r="D254" s="12">
        <v>4</v>
      </c>
      <c r="E254" s="12">
        <v>6965</v>
      </c>
      <c r="F254" s="12">
        <v>4715</v>
      </c>
      <c r="G254" s="13">
        <v>1.9427272729999998</v>
      </c>
      <c r="H254" s="14">
        <v>3.3</v>
      </c>
    </row>
    <row r="255" spans="1:8" s="5" customFormat="1" ht="15" customHeight="1" x14ac:dyDescent="0.2">
      <c r="A255" s="3" t="s">
        <v>229</v>
      </c>
      <c r="B255" s="12">
        <v>23</v>
      </c>
      <c r="C255" s="12">
        <v>18</v>
      </c>
      <c r="D255" s="12">
        <v>5</v>
      </c>
      <c r="E255" s="12">
        <v>911951</v>
      </c>
      <c r="F255" s="12">
        <v>635350.99999999988</v>
      </c>
      <c r="G255" s="13">
        <v>298.05260606000002</v>
      </c>
      <c r="H255" s="14">
        <v>4791.95</v>
      </c>
    </row>
    <row r="256" spans="1:8" s="5" customFormat="1" ht="15" customHeight="1" x14ac:dyDescent="0.2">
      <c r="A256" s="3" t="s">
        <v>230</v>
      </c>
      <c r="B256" s="12">
        <v>32</v>
      </c>
      <c r="C256" s="12">
        <v>20</v>
      </c>
      <c r="D256" s="12">
        <v>12</v>
      </c>
      <c r="E256" s="12">
        <v>407095.00000000012</v>
      </c>
      <c r="F256" s="12">
        <v>351952</v>
      </c>
      <c r="G256" s="13">
        <v>125.92399999900003</v>
      </c>
      <c r="H256" s="14">
        <v>3450.06</v>
      </c>
    </row>
    <row r="257" spans="1:8" s="5" customFormat="1" ht="21" customHeight="1" x14ac:dyDescent="0.2">
      <c r="A257" s="3" t="s">
        <v>13</v>
      </c>
      <c r="B257" s="9">
        <f>B258+B269+B279</f>
        <v>1284</v>
      </c>
      <c r="C257" s="9">
        <f t="shared" ref="C257:H257" si="35">C258+C269+C279</f>
        <v>223</v>
      </c>
      <c r="D257" s="9">
        <f t="shared" si="35"/>
        <v>1061</v>
      </c>
      <c r="E257" s="9">
        <f t="shared" si="35"/>
        <v>1692367.0000000002</v>
      </c>
      <c r="F257" s="9">
        <f t="shared" si="35"/>
        <v>1308439.9999999991</v>
      </c>
      <c r="G257" s="10">
        <f t="shared" si="35"/>
        <v>329.13454545500019</v>
      </c>
      <c r="H257" s="11">
        <f t="shared" si="35"/>
        <v>12530.100000000002</v>
      </c>
    </row>
    <row r="258" spans="1:8" s="5" customFormat="1" ht="21" customHeight="1" x14ac:dyDescent="0.2">
      <c r="A258" s="3" t="s">
        <v>231</v>
      </c>
      <c r="B258" s="9">
        <f>SUM(B259:B268)</f>
        <v>291</v>
      </c>
      <c r="C258" s="9">
        <f t="shared" ref="C258:H258" si="36">SUM(C259:C268)</f>
        <v>131</v>
      </c>
      <c r="D258" s="9">
        <f t="shared" si="36"/>
        <v>160</v>
      </c>
      <c r="E258" s="9">
        <f t="shared" si="36"/>
        <v>213847</v>
      </c>
      <c r="F258" s="9">
        <f t="shared" si="36"/>
        <v>120724</v>
      </c>
      <c r="G258" s="10">
        <f t="shared" si="36"/>
        <v>49.870121206000007</v>
      </c>
      <c r="H258" s="11">
        <f t="shared" si="36"/>
        <v>1236.6500000000001</v>
      </c>
    </row>
    <row r="259" spans="1:8" s="5" customFormat="1" ht="15" customHeight="1" x14ac:dyDescent="0.2">
      <c r="A259" s="3" t="s">
        <v>623</v>
      </c>
      <c r="B259" s="12">
        <v>58</v>
      </c>
      <c r="C259" s="12">
        <v>36</v>
      </c>
      <c r="D259" s="12">
        <v>22</v>
      </c>
      <c r="E259" s="12">
        <v>28195.000000000018</v>
      </c>
      <c r="F259" s="12">
        <v>17868</v>
      </c>
      <c r="G259" s="13">
        <v>7.2632424220000011</v>
      </c>
      <c r="H259" s="14">
        <v>175.24999999999994</v>
      </c>
    </row>
    <row r="260" spans="1:8" s="5" customFormat="1" ht="15" customHeight="1" x14ac:dyDescent="0.2">
      <c r="A260" s="3" t="s">
        <v>232</v>
      </c>
      <c r="B260" s="12">
        <v>9</v>
      </c>
      <c r="C260" s="12">
        <v>2</v>
      </c>
      <c r="D260" s="12">
        <v>7</v>
      </c>
      <c r="E260" s="12">
        <v>6677</v>
      </c>
      <c r="F260" s="12">
        <v>5468</v>
      </c>
      <c r="G260" s="13">
        <v>1.2346060599999999</v>
      </c>
      <c r="H260" s="14">
        <v>94</v>
      </c>
    </row>
    <row r="261" spans="1:8" s="5" customFormat="1" ht="15" customHeight="1" x14ac:dyDescent="0.2">
      <c r="A261" s="3" t="s">
        <v>233</v>
      </c>
      <c r="B261" s="12">
        <v>30</v>
      </c>
      <c r="C261" s="12">
        <v>21</v>
      </c>
      <c r="D261" s="12">
        <v>9</v>
      </c>
      <c r="E261" s="12">
        <v>21890.999999999996</v>
      </c>
      <c r="F261" s="12">
        <v>16435.999999999996</v>
      </c>
      <c r="G261" s="13">
        <v>5.6320606049999995</v>
      </c>
      <c r="H261" s="14">
        <v>229.80000000000013</v>
      </c>
    </row>
    <row r="262" spans="1:8" s="5" customFormat="1" ht="15" customHeight="1" x14ac:dyDescent="0.2">
      <c r="A262" s="3" t="s">
        <v>234</v>
      </c>
      <c r="B262" s="12">
        <v>28</v>
      </c>
      <c r="C262" s="12">
        <v>13</v>
      </c>
      <c r="D262" s="12">
        <v>15</v>
      </c>
      <c r="E262" s="12">
        <v>14278.999999999996</v>
      </c>
      <c r="F262" s="12">
        <v>9139</v>
      </c>
      <c r="G262" s="13">
        <v>2.5880000019999998</v>
      </c>
      <c r="H262" s="14">
        <v>90.410000000000011</v>
      </c>
    </row>
    <row r="263" spans="1:8" s="5" customFormat="1" ht="15" customHeight="1" x14ac:dyDescent="0.2">
      <c r="A263" s="3" t="s">
        <v>235</v>
      </c>
      <c r="B263" s="12">
        <v>57</v>
      </c>
      <c r="C263" s="12">
        <v>22</v>
      </c>
      <c r="D263" s="12">
        <v>35</v>
      </c>
      <c r="E263" s="12">
        <v>40039.999999999985</v>
      </c>
      <c r="F263" s="12">
        <v>10390.999999999998</v>
      </c>
      <c r="G263" s="13">
        <v>10.559151513000002</v>
      </c>
      <c r="H263" s="14">
        <v>44.279999999999987</v>
      </c>
    </row>
    <row r="264" spans="1:8" s="5" customFormat="1" ht="15" customHeight="1" x14ac:dyDescent="0.2">
      <c r="A264" s="3" t="s">
        <v>236</v>
      </c>
      <c r="B264" s="12">
        <v>16</v>
      </c>
      <c r="C264" s="12" t="s">
        <v>17</v>
      </c>
      <c r="D264" s="12">
        <v>16</v>
      </c>
      <c r="E264" s="12">
        <v>9273</v>
      </c>
      <c r="F264" s="12">
        <v>280.00000000000006</v>
      </c>
      <c r="G264" s="13">
        <v>1.6901818170000003</v>
      </c>
      <c r="H264" s="14">
        <v>0.22</v>
      </c>
    </row>
    <row r="265" spans="1:8" s="5" customFormat="1" ht="15" customHeight="1" x14ac:dyDescent="0.2">
      <c r="A265" s="3" t="s">
        <v>237</v>
      </c>
      <c r="B265" s="12">
        <v>13</v>
      </c>
      <c r="C265" s="12">
        <v>3</v>
      </c>
      <c r="D265" s="12">
        <v>10</v>
      </c>
      <c r="E265" s="12">
        <v>10754</v>
      </c>
      <c r="F265" s="12">
        <v>6144</v>
      </c>
      <c r="G265" s="13">
        <v>2.0710303030000001</v>
      </c>
      <c r="H265" s="14">
        <v>45.370000000000005</v>
      </c>
    </row>
    <row r="266" spans="1:8" s="5" customFormat="1" ht="15" customHeight="1" x14ac:dyDescent="0.2">
      <c r="A266" s="3" t="s">
        <v>238</v>
      </c>
      <c r="B266" s="12">
        <v>8</v>
      </c>
      <c r="C266" s="12">
        <v>5</v>
      </c>
      <c r="D266" s="12">
        <v>3</v>
      </c>
      <c r="E266" s="12">
        <v>12177</v>
      </c>
      <c r="F266" s="12">
        <v>11922</v>
      </c>
      <c r="G266" s="13">
        <v>4.0339999999999998</v>
      </c>
      <c r="H266" s="14">
        <v>89.56</v>
      </c>
    </row>
    <row r="267" spans="1:8" s="5" customFormat="1" ht="15" customHeight="1" x14ac:dyDescent="0.2">
      <c r="A267" s="3" t="s">
        <v>239</v>
      </c>
      <c r="B267" s="12">
        <v>39</v>
      </c>
      <c r="C267" s="12">
        <v>24</v>
      </c>
      <c r="D267" s="12">
        <v>15</v>
      </c>
      <c r="E267" s="12">
        <v>21605.999999999996</v>
      </c>
      <c r="F267" s="12">
        <v>12565.999999999996</v>
      </c>
      <c r="G267" s="13">
        <v>4.789363635</v>
      </c>
      <c r="H267" s="14">
        <v>102.98999999999998</v>
      </c>
    </row>
    <row r="268" spans="1:8" s="5" customFormat="1" ht="15" customHeight="1" x14ac:dyDescent="0.2">
      <c r="A268" s="3" t="s">
        <v>240</v>
      </c>
      <c r="B268" s="12">
        <v>33</v>
      </c>
      <c r="C268" s="12">
        <v>5</v>
      </c>
      <c r="D268" s="12">
        <v>28</v>
      </c>
      <c r="E268" s="12">
        <v>48955</v>
      </c>
      <c r="F268" s="12">
        <v>30510.000000000007</v>
      </c>
      <c r="G268" s="13">
        <v>10.008484849</v>
      </c>
      <c r="H268" s="14">
        <v>364.77</v>
      </c>
    </row>
    <row r="269" spans="1:8" s="5" customFormat="1" ht="21" customHeight="1" x14ac:dyDescent="0.2">
      <c r="A269" s="3" t="s">
        <v>241</v>
      </c>
      <c r="B269" s="9">
        <f>SUM(B270:B278)</f>
        <v>631</v>
      </c>
      <c r="C269" s="9">
        <f t="shared" ref="C269:H269" si="37">SUM(C270:C278)</f>
        <v>36</v>
      </c>
      <c r="D269" s="9">
        <f t="shared" si="37"/>
        <v>595</v>
      </c>
      <c r="E269" s="9">
        <f t="shared" si="37"/>
        <v>1401372.0000000002</v>
      </c>
      <c r="F269" s="9">
        <f t="shared" si="37"/>
        <v>1150301.9999999991</v>
      </c>
      <c r="G269" s="10">
        <f t="shared" si="37"/>
        <v>264.03563636500019</v>
      </c>
      <c r="H269" s="11">
        <f t="shared" si="37"/>
        <v>10851.750000000002</v>
      </c>
    </row>
    <row r="270" spans="1:8" s="5" customFormat="1" ht="15" customHeight="1" x14ac:dyDescent="0.2">
      <c r="A270" s="3" t="s">
        <v>624</v>
      </c>
      <c r="B270" s="12">
        <v>9</v>
      </c>
      <c r="C270" s="12" t="s">
        <v>17</v>
      </c>
      <c r="D270" s="12">
        <v>9</v>
      </c>
      <c r="E270" s="12">
        <v>3383</v>
      </c>
      <c r="F270" s="12">
        <v>1843.0000000000002</v>
      </c>
      <c r="G270" s="13">
        <v>0.61145454500000007</v>
      </c>
      <c r="H270" s="14">
        <v>21.67</v>
      </c>
    </row>
    <row r="271" spans="1:8" s="5" customFormat="1" ht="15" customHeight="1" x14ac:dyDescent="0.2">
      <c r="A271" s="3" t="s">
        <v>242</v>
      </c>
      <c r="B271" s="12">
        <v>4</v>
      </c>
      <c r="C271" s="12">
        <v>3</v>
      </c>
      <c r="D271" s="12">
        <v>1</v>
      </c>
      <c r="E271" s="12">
        <v>10900</v>
      </c>
      <c r="F271" s="12">
        <v>10240</v>
      </c>
      <c r="G271" s="13">
        <v>3.6272727269999994</v>
      </c>
      <c r="H271" s="14">
        <v>148.6</v>
      </c>
    </row>
    <row r="272" spans="1:8" s="5" customFormat="1" ht="15" customHeight="1" x14ac:dyDescent="0.2">
      <c r="A272" s="3" t="s">
        <v>243</v>
      </c>
      <c r="B272" s="12">
        <v>9</v>
      </c>
      <c r="C272" s="12">
        <v>4</v>
      </c>
      <c r="D272" s="12">
        <v>5</v>
      </c>
      <c r="E272" s="12">
        <v>3018</v>
      </c>
      <c r="F272" s="12">
        <v>1231</v>
      </c>
      <c r="G272" s="13">
        <v>0.77327272700000005</v>
      </c>
      <c r="H272" s="14">
        <v>8.6999999999999993</v>
      </c>
    </row>
    <row r="273" spans="1:8" s="5" customFormat="1" ht="15" customHeight="1" x14ac:dyDescent="0.2">
      <c r="A273" s="3" t="s">
        <v>244</v>
      </c>
      <c r="B273" s="12">
        <v>4</v>
      </c>
      <c r="C273" s="12">
        <v>1</v>
      </c>
      <c r="D273" s="12">
        <v>3</v>
      </c>
      <c r="E273" s="12">
        <v>1058</v>
      </c>
      <c r="F273" s="12">
        <v>1017</v>
      </c>
      <c r="G273" s="13">
        <v>0.190545455</v>
      </c>
      <c r="H273" s="14">
        <v>0.41</v>
      </c>
    </row>
    <row r="274" spans="1:8" s="5" customFormat="1" ht="15" customHeight="1" x14ac:dyDescent="0.2">
      <c r="A274" s="3" t="s">
        <v>245</v>
      </c>
      <c r="B274" s="12">
        <v>13</v>
      </c>
      <c r="C274" s="12">
        <v>7</v>
      </c>
      <c r="D274" s="12">
        <v>6</v>
      </c>
      <c r="E274" s="12">
        <v>3120</v>
      </c>
      <c r="F274" s="12">
        <v>1000.0000000000001</v>
      </c>
      <c r="G274" s="13">
        <v>0.78484848500000015</v>
      </c>
      <c r="H274" s="14">
        <v>22.52</v>
      </c>
    </row>
    <row r="275" spans="1:8" s="5" customFormat="1" ht="15" customHeight="1" x14ac:dyDescent="0.2">
      <c r="A275" s="3" t="s">
        <v>246</v>
      </c>
      <c r="B275" s="12">
        <v>6</v>
      </c>
      <c r="C275" s="12" t="s">
        <v>17</v>
      </c>
      <c r="D275" s="12">
        <v>6</v>
      </c>
      <c r="E275" s="12">
        <v>2326</v>
      </c>
      <c r="F275" s="12">
        <v>2171</v>
      </c>
      <c r="G275" s="13">
        <v>0.42199999999999999</v>
      </c>
      <c r="H275" s="14">
        <v>35.300000000000004</v>
      </c>
    </row>
    <row r="276" spans="1:8" s="5" customFormat="1" ht="15" customHeight="1" x14ac:dyDescent="0.2">
      <c r="A276" s="3" t="s">
        <v>247</v>
      </c>
      <c r="B276" s="12">
        <v>87</v>
      </c>
      <c r="C276" s="12">
        <v>2</v>
      </c>
      <c r="D276" s="12">
        <v>85</v>
      </c>
      <c r="E276" s="12">
        <v>16117</v>
      </c>
      <c r="F276" s="12">
        <v>6152</v>
      </c>
      <c r="G276" s="13">
        <v>2.9712727300000017</v>
      </c>
      <c r="H276" s="14">
        <v>91.21999999999997</v>
      </c>
    </row>
    <row r="277" spans="1:8" s="5" customFormat="1" ht="15" customHeight="1" x14ac:dyDescent="0.2">
      <c r="A277" s="3" t="s">
        <v>248</v>
      </c>
      <c r="B277" s="12">
        <v>113</v>
      </c>
      <c r="C277" s="12">
        <v>13</v>
      </c>
      <c r="D277" s="12">
        <v>100</v>
      </c>
      <c r="E277" s="12">
        <v>24096.999999999982</v>
      </c>
      <c r="F277" s="12">
        <v>9945.0000000000018</v>
      </c>
      <c r="G277" s="13">
        <v>5.6716363629999993</v>
      </c>
      <c r="H277" s="14">
        <v>128.55999999999997</v>
      </c>
    </row>
    <row r="278" spans="1:8" s="5" customFormat="1" ht="15" customHeight="1" x14ac:dyDescent="0.2">
      <c r="A278" s="3" t="s">
        <v>249</v>
      </c>
      <c r="B278" s="12">
        <v>386</v>
      </c>
      <c r="C278" s="12">
        <v>6</v>
      </c>
      <c r="D278" s="12">
        <v>380</v>
      </c>
      <c r="E278" s="12">
        <v>1337353.0000000002</v>
      </c>
      <c r="F278" s="12">
        <v>1116702.9999999991</v>
      </c>
      <c r="G278" s="13">
        <v>248.98333333300016</v>
      </c>
      <c r="H278" s="14">
        <v>10394.770000000002</v>
      </c>
    </row>
    <row r="279" spans="1:8" s="5" customFormat="1" ht="21" customHeight="1" x14ac:dyDescent="0.2">
      <c r="A279" s="3" t="s">
        <v>250</v>
      </c>
      <c r="B279" s="9">
        <f>SUM(B280:B286)</f>
        <v>362</v>
      </c>
      <c r="C279" s="9">
        <f t="shared" ref="C279:H279" si="38">SUM(C280:C286)</f>
        <v>56</v>
      </c>
      <c r="D279" s="9">
        <f t="shared" si="38"/>
        <v>306</v>
      </c>
      <c r="E279" s="9">
        <f t="shared" si="38"/>
        <v>77148</v>
      </c>
      <c r="F279" s="9">
        <f t="shared" si="38"/>
        <v>37414</v>
      </c>
      <c r="G279" s="10">
        <f t="shared" si="38"/>
        <v>15.228787884000003</v>
      </c>
      <c r="H279" s="11">
        <f t="shared" si="38"/>
        <v>441.69999999999993</v>
      </c>
    </row>
    <row r="280" spans="1:8" s="5" customFormat="1" ht="15" customHeight="1" x14ac:dyDescent="0.2">
      <c r="A280" s="3" t="s">
        <v>251</v>
      </c>
      <c r="B280" s="12">
        <v>54</v>
      </c>
      <c r="C280" s="12">
        <v>23</v>
      </c>
      <c r="D280" s="12">
        <v>31</v>
      </c>
      <c r="E280" s="12">
        <v>6149.9999999999982</v>
      </c>
      <c r="F280" s="12">
        <v>2771.9999999999995</v>
      </c>
      <c r="G280" s="13">
        <v>1.3887878809999998</v>
      </c>
      <c r="H280" s="14">
        <v>45.519999999999989</v>
      </c>
    </row>
    <row r="281" spans="1:8" s="5" customFormat="1" ht="15" customHeight="1" x14ac:dyDescent="0.2">
      <c r="A281" s="3" t="s">
        <v>252</v>
      </c>
      <c r="B281" s="12">
        <v>42</v>
      </c>
      <c r="C281" s="12">
        <v>6</v>
      </c>
      <c r="D281" s="12">
        <v>36</v>
      </c>
      <c r="E281" s="12">
        <v>8156.9999999999991</v>
      </c>
      <c r="F281" s="12">
        <v>2454.9999999999995</v>
      </c>
      <c r="G281" s="13">
        <v>1.6826363630000001</v>
      </c>
      <c r="H281" s="14">
        <v>62.02</v>
      </c>
    </row>
    <row r="282" spans="1:8" s="5" customFormat="1" ht="15" customHeight="1" x14ac:dyDescent="0.2">
      <c r="A282" s="3" t="s">
        <v>253</v>
      </c>
      <c r="B282" s="12">
        <v>30</v>
      </c>
      <c r="C282" s="12">
        <v>4</v>
      </c>
      <c r="D282" s="12">
        <v>26</v>
      </c>
      <c r="E282" s="12">
        <v>11846.000000000005</v>
      </c>
      <c r="F282" s="12">
        <v>9084</v>
      </c>
      <c r="G282" s="13">
        <v>2.5107878780000004</v>
      </c>
      <c r="H282" s="14">
        <v>135.74999999999997</v>
      </c>
    </row>
    <row r="283" spans="1:8" s="5" customFormat="1" ht="15" customHeight="1" x14ac:dyDescent="0.2">
      <c r="A283" s="3" t="s">
        <v>254</v>
      </c>
      <c r="B283" s="12">
        <v>29</v>
      </c>
      <c r="C283" s="12">
        <v>3</v>
      </c>
      <c r="D283" s="12">
        <v>26</v>
      </c>
      <c r="E283" s="12">
        <v>623</v>
      </c>
      <c r="F283" s="12">
        <v>369.99999999999994</v>
      </c>
      <c r="G283" s="13">
        <v>0.119030303</v>
      </c>
      <c r="H283" s="14">
        <v>4.6399999999999997</v>
      </c>
    </row>
    <row r="284" spans="1:8" s="5" customFormat="1" ht="15" customHeight="1" x14ac:dyDescent="0.2">
      <c r="A284" s="3" t="s">
        <v>255</v>
      </c>
      <c r="B284" s="12">
        <v>74</v>
      </c>
      <c r="C284" s="12">
        <v>7</v>
      </c>
      <c r="D284" s="12">
        <v>67</v>
      </c>
      <c r="E284" s="12">
        <v>2826.0000000000014</v>
      </c>
      <c r="F284" s="12">
        <v>1905.0000000000005</v>
      </c>
      <c r="G284" s="13">
        <v>0.67790909299999991</v>
      </c>
      <c r="H284" s="14">
        <v>29.750000000000004</v>
      </c>
    </row>
    <row r="285" spans="1:8" s="5" customFormat="1" ht="15" customHeight="1" x14ac:dyDescent="0.2">
      <c r="A285" s="3" t="s">
        <v>256</v>
      </c>
      <c r="B285" s="12">
        <v>70</v>
      </c>
      <c r="C285" s="12">
        <v>9</v>
      </c>
      <c r="D285" s="12">
        <v>61</v>
      </c>
      <c r="E285" s="12">
        <v>38479</v>
      </c>
      <c r="F285" s="12">
        <v>16935</v>
      </c>
      <c r="G285" s="13">
        <v>7.1623333370000015</v>
      </c>
      <c r="H285" s="14">
        <v>142.68</v>
      </c>
    </row>
    <row r="286" spans="1:8" s="5" customFormat="1" ht="15" customHeight="1" x14ac:dyDescent="0.2">
      <c r="A286" s="3" t="s">
        <v>257</v>
      </c>
      <c r="B286" s="12">
        <v>63</v>
      </c>
      <c r="C286" s="12">
        <v>4</v>
      </c>
      <c r="D286" s="12">
        <v>59</v>
      </c>
      <c r="E286" s="12">
        <v>9067.0000000000018</v>
      </c>
      <c r="F286" s="12">
        <v>3893</v>
      </c>
      <c r="G286" s="13">
        <v>1.6873030290000002</v>
      </c>
      <c r="H286" s="14">
        <v>21.34</v>
      </c>
    </row>
    <row r="287" spans="1:8" s="5" customFormat="1" ht="21" customHeight="1" x14ac:dyDescent="0.2">
      <c r="A287" s="3" t="s">
        <v>7</v>
      </c>
      <c r="B287" s="9">
        <f>B288+B292+B300+B310+B318+B323+B331</f>
        <v>868</v>
      </c>
      <c r="C287" s="9">
        <f t="shared" ref="C287:H287" si="39">C288+C292+C300+C310+C318+C323+C331</f>
        <v>95</v>
      </c>
      <c r="D287" s="9">
        <f t="shared" si="39"/>
        <v>773</v>
      </c>
      <c r="E287" s="9">
        <f t="shared" si="39"/>
        <v>104160</v>
      </c>
      <c r="F287" s="9">
        <f t="shared" si="39"/>
        <v>70707.000000000015</v>
      </c>
      <c r="G287" s="10">
        <f t="shared" si="39"/>
        <v>20.837936385999996</v>
      </c>
      <c r="H287" s="11">
        <f t="shared" si="39"/>
        <v>810.29000000000008</v>
      </c>
    </row>
    <row r="288" spans="1:8" s="5" customFormat="1" ht="21" customHeight="1" x14ac:dyDescent="0.2">
      <c r="A288" s="3" t="s">
        <v>258</v>
      </c>
      <c r="B288" s="9">
        <f>SUM(B289:B291)</f>
        <v>4</v>
      </c>
      <c r="C288" s="9">
        <f t="shared" ref="C288:H288" si="40">SUM(C289:C291)</f>
        <v>3</v>
      </c>
      <c r="D288" s="9">
        <f t="shared" si="40"/>
        <v>1</v>
      </c>
      <c r="E288" s="9">
        <f t="shared" si="40"/>
        <v>23</v>
      </c>
      <c r="F288" s="9">
        <f t="shared" si="40"/>
        <v>20</v>
      </c>
      <c r="G288" s="10">
        <f t="shared" si="40"/>
        <v>4.1818190000000007E-3</v>
      </c>
      <c r="H288" s="11">
        <f t="shared" si="40"/>
        <v>0.3</v>
      </c>
    </row>
    <row r="289" spans="1:8" s="5" customFormat="1" ht="15" customHeight="1" x14ac:dyDescent="0.2">
      <c r="A289" s="3" t="s">
        <v>625</v>
      </c>
      <c r="B289" s="12">
        <v>1</v>
      </c>
      <c r="C289" s="12" t="s">
        <v>17</v>
      </c>
      <c r="D289" s="12">
        <v>1</v>
      </c>
      <c r="E289" s="12">
        <v>2</v>
      </c>
      <c r="F289" s="12">
        <v>2</v>
      </c>
      <c r="G289" s="13">
        <v>3.6363600000000003E-4</v>
      </c>
      <c r="H289" s="14">
        <v>0.3</v>
      </c>
    </row>
    <row r="290" spans="1:8" s="5" customFormat="1" ht="15" customHeight="1" x14ac:dyDescent="0.2">
      <c r="A290" s="3" t="s">
        <v>259</v>
      </c>
      <c r="B290" s="12">
        <v>2</v>
      </c>
      <c r="C290" s="12">
        <v>2</v>
      </c>
      <c r="D290" s="12" t="s">
        <v>17</v>
      </c>
      <c r="E290" s="12">
        <v>18</v>
      </c>
      <c r="F290" s="12">
        <v>15</v>
      </c>
      <c r="G290" s="13">
        <v>3.2727280000000004E-3</v>
      </c>
      <c r="H290" s="14" t="s">
        <v>17</v>
      </c>
    </row>
    <row r="291" spans="1:8" s="5" customFormat="1" ht="15" customHeight="1" x14ac:dyDescent="0.2">
      <c r="A291" s="3" t="s">
        <v>260</v>
      </c>
      <c r="B291" s="12">
        <v>1</v>
      </c>
      <c r="C291" s="12">
        <v>1</v>
      </c>
      <c r="D291" s="12" t="s">
        <v>17</v>
      </c>
      <c r="E291" s="12">
        <v>3</v>
      </c>
      <c r="F291" s="12">
        <v>3</v>
      </c>
      <c r="G291" s="13">
        <v>5.4545500000000003E-4</v>
      </c>
      <c r="H291" s="14" t="s">
        <v>17</v>
      </c>
    </row>
    <row r="292" spans="1:8" s="5" customFormat="1" ht="21" customHeight="1" x14ac:dyDescent="0.2">
      <c r="A292" s="3" t="s">
        <v>261</v>
      </c>
      <c r="B292" s="9">
        <f>SUM(B293:B299)</f>
        <v>394</v>
      </c>
      <c r="C292" s="9">
        <f t="shared" ref="C292:H292" si="41">SUM(C293:C299)</f>
        <v>48</v>
      </c>
      <c r="D292" s="9">
        <f t="shared" si="41"/>
        <v>346</v>
      </c>
      <c r="E292" s="9">
        <f t="shared" si="41"/>
        <v>55938.999999999993</v>
      </c>
      <c r="F292" s="9">
        <f t="shared" si="41"/>
        <v>41450.000000000015</v>
      </c>
      <c r="G292" s="10">
        <f t="shared" si="41"/>
        <v>11.015696979999998</v>
      </c>
      <c r="H292" s="11">
        <f t="shared" si="41"/>
        <v>494.77</v>
      </c>
    </row>
    <row r="293" spans="1:8" s="5" customFormat="1" ht="15" customHeight="1" x14ac:dyDescent="0.2">
      <c r="A293" s="3" t="s">
        <v>626</v>
      </c>
      <c r="B293" s="12">
        <v>66</v>
      </c>
      <c r="C293" s="12">
        <v>4</v>
      </c>
      <c r="D293" s="12">
        <v>62</v>
      </c>
      <c r="E293" s="12">
        <v>8624.0000000000036</v>
      </c>
      <c r="F293" s="12">
        <v>7476.0000000000018</v>
      </c>
      <c r="G293" s="13">
        <v>1.5716363649999998</v>
      </c>
      <c r="H293" s="14">
        <v>121.30999999999999</v>
      </c>
    </row>
    <row r="294" spans="1:8" s="5" customFormat="1" ht="15" customHeight="1" x14ac:dyDescent="0.2">
      <c r="A294" s="3" t="s">
        <v>262</v>
      </c>
      <c r="B294" s="12">
        <v>107</v>
      </c>
      <c r="C294" s="12">
        <v>27</v>
      </c>
      <c r="D294" s="12">
        <v>80</v>
      </c>
      <c r="E294" s="12">
        <v>29849.999999999989</v>
      </c>
      <c r="F294" s="12">
        <v>23376.000000000015</v>
      </c>
      <c r="G294" s="13">
        <v>6.0752121179999996</v>
      </c>
      <c r="H294" s="14">
        <v>245.61999999999998</v>
      </c>
    </row>
    <row r="295" spans="1:8" s="5" customFormat="1" ht="15" customHeight="1" x14ac:dyDescent="0.2">
      <c r="A295" s="3" t="s">
        <v>263</v>
      </c>
      <c r="B295" s="12">
        <v>10</v>
      </c>
      <c r="C295" s="12">
        <v>2</v>
      </c>
      <c r="D295" s="12">
        <v>8</v>
      </c>
      <c r="E295" s="12">
        <v>482</v>
      </c>
      <c r="F295" s="12">
        <v>49</v>
      </c>
      <c r="G295" s="13">
        <v>9.3090908000000014E-2</v>
      </c>
      <c r="H295" s="14">
        <v>1.5499999999999998</v>
      </c>
    </row>
    <row r="296" spans="1:8" s="5" customFormat="1" ht="15" customHeight="1" x14ac:dyDescent="0.2">
      <c r="A296" s="3" t="s">
        <v>264</v>
      </c>
      <c r="B296" s="12">
        <v>37</v>
      </c>
      <c r="C296" s="12" t="s">
        <v>17</v>
      </c>
      <c r="D296" s="12">
        <v>37</v>
      </c>
      <c r="E296" s="12">
        <v>1097</v>
      </c>
      <c r="F296" s="12">
        <v>687.99999999999977</v>
      </c>
      <c r="G296" s="13">
        <v>0.20945454800000002</v>
      </c>
      <c r="H296" s="14">
        <v>9.93</v>
      </c>
    </row>
    <row r="297" spans="1:8" s="5" customFormat="1" ht="15" customHeight="1" x14ac:dyDescent="0.2">
      <c r="A297" s="3" t="s">
        <v>265</v>
      </c>
      <c r="B297" s="12">
        <v>47</v>
      </c>
      <c r="C297" s="12">
        <v>7</v>
      </c>
      <c r="D297" s="12">
        <v>40</v>
      </c>
      <c r="E297" s="12">
        <v>2890</v>
      </c>
      <c r="F297" s="12">
        <v>1888.9999999999998</v>
      </c>
      <c r="G297" s="13">
        <v>0.52727272999999986</v>
      </c>
      <c r="H297" s="14">
        <v>23.259999999999998</v>
      </c>
    </row>
    <row r="298" spans="1:8" s="5" customFormat="1" ht="15" customHeight="1" x14ac:dyDescent="0.2">
      <c r="A298" s="3" t="s">
        <v>266</v>
      </c>
      <c r="B298" s="12">
        <v>62</v>
      </c>
      <c r="C298" s="12">
        <v>5</v>
      </c>
      <c r="D298" s="12">
        <v>57</v>
      </c>
      <c r="E298" s="12">
        <v>7445.0000000000027</v>
      </c>
      <c r="F298" s="12">
        <v>5441.9999999999982</v>
      </c>
      <c r="G298" s="13">
        <v>1.3921212129999998</v>
      </c>
      <c r="H298" s="14">
        <v>59.319999999999986</v>
      </c>
    </row>
    <row r="299" spans="1:8" s="5" customFormat="1" ht="15" customHeight="1" x14ac:dyDescent="0.2">
      <c r="A299" s="3" t="s">
        <v>267</v>
      </c>
      <c r="B299" s="12">
        <v>65</v>
      </c>
      <c r="C299" s="12">
        <v>3</v>
      </c>
      <c r="D299" s="12">
        <v>62</v>
      </c>
      <c r="E299" s="12">
        <v>5550.9999999999991</v>
      </c>
      <c r="F299" s="12">
        <v>2530.0000000000005</v>
      </c>
      <c r="G299" s="13">
        <v>1.1469090979999998</v>
      </c>
      <c r="H299" s="14">
        <v>33.780000000000008</v>
      </c>
    </row>
    <row r="300" spans="1:8" s="5" customFormat="1" ht="21" customHeight="1" x14ac:dyDescent="0.2">
      <c r="A300" s="3" t="s">
        <v>268</v>
      </c>
      <c r="B300" s="9">
        <f>SUM(B301:B309)</f>
        <v>354</v>
      </c>
      <c r="C300" s="9">
        <f t="shared" ref="C300:H300" si="42">SUM(C301:C309)</f>
        <v>26</v>
      </c>
      <c r="D300" s="9">
        <f t="shared" si="42"/>
        <v>328</v>
      </c>
      <c r="E300" s="9">
        <f t="shared" si="42"/>
        <v>43601</v>
      </c>
      <c r="F300" s="9">
        <f t="shared" si="42"/>
        <v>27869</v>
      </c>
      <c r="G300" s="10">
        <f t="shared" si="42"/>
        <v>8.9550000080000007</v>
      </c>
      <c r="H300" s="11">
        <f t="shared" si="42"/>
        <v>290.29000000000008</v>
      </c>
    </row>
    <row r="301" spans="1:8" s="5" customFormat="1" ht="15" customHeight="1" x14ac:dyDescent="0.2">
      <c r="A301" s="3" t="s">
        <v>627</v>
      </c>
      <c r="B301" s="12">
        <v>79</v>
      </c>
      <c r="C301" s="12">
        <v>6</v>
      </c>
      <c r="D301" s="12">
        <v>73</v>
      </c>
      <c r="E301" s="12">
        <v>6809.0000000000018</v>
      </c>
      <c r="F301" s="12">
        <v>5353</v>
      </c>
      <c r="G301" s="13">
        <v>1.2352727310000005</v>
      </c>
      <c r="H301" s="14">
        <v>47.22000000000002</v>
      </c>
    </row>
    <row r="302" spans="1:8" s="5" customFormat="1" ht="15" customHeight="1" x14ac:dyDescent="0.2">
      <c r="A302" s="3" t="s">
        <v>269</v>
      </c>
      <c r="B302" s="12">
        <v>32</v>
      </c>
      <c r="C302" s="12">
        <v>2</v>
      </c>
      <c r="D302" s="12">
        <v>30</v>
      </c>
      <c r="E302" s="12">
        <v>2231</v>
      </c>
      <c r="F302" s="12">
        <v>1723</v>
      </c>
      <c r="G302" s="13">
        <v>0.46715151599999993</v>
      </c>
      <c r="H302" s="14">
        <v>22.290000000000003</v>
      </c>
    </row>
    <row r="303" spans="1:8" s="5" customFormat="1" ht="15" customHeight="1" x14ac:dyDescent="0.2">
      <c r="A303" s="3" t="s">
        <v>270</v>
      </c>
      <c r="B303" s="12">
        <v>36</v>
      </c>
      <c r="C303" s="12">
        <v>4</v>
      </c>
      <c r="D303" s="12">
        <v>32</v>
      </c>
      <c r="E303" s="12">
        <v>13853.999999999996</v>
      </c>
      <c r="F303" s="12">
        <v>11123</v>
      </c>
      <c r="G303" s="13">
        <v>2.6038181839999996</v>
      </c>
      <c r="H303" s="14">
        <v>91.950000000000017</v>
      </c>
    </row>
    <row r="304" spans="1:8" s="5" customFormat="1" ht="15" customHeight="1" x14ac:dyDescent="0.2">
      <c r="A304" s="3" t="s">
        <v>271</v>
      </c>
      <c r="B304" s="12">
        <v>33</v>
      </c>
      <c r="C304" s="12">
        <v>1</v>
      </c>
      <c r="D304" s="12">
        <v>32</v>
      </c>
      <c r="E304" s="12">
        <v>4645.9999999999982</v>
      </c>
      <c r="F304" s="12">
        <v>2231</v>
      </c>
      <c r="G304" s="13">
        <v>1.2298787869999996</v>
      </c>
      <c r="H304" s="14">
        <v>16.220000000000002</v>
      </c>
    </row>
    <row r="305" spans="1:8" s="5" customFormat="1" ht="15" customHeight="1" x14ac:dyDescent="0.2">
      <c r="A305" s="3" t="s">
        <v>272</v>
      </c>
      <c r="B305" s="12">
        <v>9</v>
      </c>
      <c r="C305" s="12">
        <v>1</v>
      </c>
      <c r="D305" s="12">
        <v>8</v>
      </c>
      <c r="E305" s="12">
        <v>66</v>
      </c>
      <c r="F305" s="12">
        <v>43</v>
      </c>
      <c r="G305" s="13">
        <v>1.1999998999999999E-2</v>
      </c>
      <c r="H305" s="14">
        <v>2.31</v>
      </c>
    </row>
    <row r="306" spans="1:8" s="5" customFormat="1" ht="15" customHeight="1" x14ac:dyDescent="0.2">
      <c r="A306" s="3" t="s">
        <v>273</v>
      </c>
      <c r="B306" s="12">
        <v>59</v>
      </c>
      <c r="C306" s="12">
        <v>4</v>
      </c>
      <c r="D306" s="12">
        <v>55</v>
      </c>
      <c r="E306" s="12">
        <v>9440.0000000000036</v>
      </c>
      <c r="F306" s="12">
        <v>3252.0000000000009</v>
      </c>
      <c r="G306" s="13">
        <v>2.1276363670000005</v>
      </c>
      <c r="H306" s="14">
        <v>46.199999999999996</v>
      </c>
    </row>
    <row r="307" spans="1:8" s="5" customFormat="1" ht="15" customHeight="1" x14ac:dyDescent="0.2">
      <c r="A307" s="3" t="s">
        <v>274</v>
      </c>
      <c r="B307" s="12">
        <v>23</v>
      </c>
      <c r="C307" s="12">
        <v>2</v>
      </c>
      <c r="D307" s="12">
        <v>21</v>
      </c>
      <c r="E307" s="12">
        <v>507</v>
      </c>
      <c r="F307" s="12">
        <v>303</v>
      </c>
      <c r="G307" s="13">
        <v>0.10915151299999999</v>
      </c>
      <c r="H307" s="14">
        <v>6.68</v>
      </c>
    </row>
    <row r="308" spans="1:8" s="5" customFormat="1" ht="15" customHeight="1" x14ac:dyDescent="0.2">
      <c r="A308" s="3" t="s">
        <v>275</v>
      </c>
      <c r="B308" s="12">
        <v>45</v>
      </c>
      <c r="C308" s="12">
        <v>2</v>
      </c>
      <c r="D308" s="12">
        <v>43</v>
      </c>
      <c r="E308" s="12">
        <v>3892.0000000000005</v>
      </c>
      <c r="F308" s="12">
        <v>2840</v>
      </c>
      <c r="G308" s="13">
        <v>0.71490909300000016</v>
      </c>
      <c r="H308" s="14">
        <v>30.310000000000002</v>
      </c>
    </row>
    <row r="309" spans="1:8" s="5" customFormat="1" ht="15" customHeight="1" x14ac:dyDescent="0.2">
      <c r="A309" s="3" t="s">
        <v>276</v>
      </c>
      <c r="B309" s="12">
        <v>38</v>
      </c>
      <c r="C309" s="12">
        <v>4</v>
      </c>
      <c r="D309" s="12">
        <v>34</v>
      </c>
      <c r="E309" s="12">
        <v>2155.9999999999995</v>
      </c>
      <c r="F309" s="12">
        <v>1001</v>
      </c>
      <c r="G309" s="13">
        <v>0.45518181799999996</v>
      </c>
      <c r="H309" s="14">
        <v>27.11</v>
      </c>
    </row>
    <row r="310" spans="1:8" s="5" customFormat="1" ht="21" customHeight="1" x14ac:dyDescent="0.2">
      <c r="A310" s="3" t="s">
        <v>277</v>
      </c>
      <c r="B310" s="9">
        <f>SUM(B311:B317)</f>
        <v>58</v>
      </c>
      <c r="C310" s="9">
        <f t="shared" ref="C310:H310" si="43">SUM(C311:C317)</f>
        <v>8</v>
      </c>
      <c r="D310" s="9">
        <f t="shared" si="43"/>
        <v>50</v>
      </c>
      <c r="E310" s="9">
        <f t="shared" si="43"/>
        <v>2013</v>
      </c>
      <c r="F310" s="9">
        <f t="shared" si="43"/>
        <v>1037</v>
      </c>
      <c r="G310" s="10">
        <f t="shared" si="43"/>
        <v>0.37433333599999996</v>
      </c>
      <c r="H310" s="11">
        <f t="shared" si="43"/>
        <v>17.68</v>
      </c>
    </row>
    <row r="311" spans="1:8" s="5" customFormat="1" ht="15" customHeight="1" x14ac:dyDescent="0.2">
      <c r="A311" s="3" t="s">
        <v>628</v>
      </c>
      <c r="B311" s="12">
        <v>14</v>
      </c>
      <c r="C311" s="12">
        <v>1</v>
      </c>
      <c r="D311" s="12">
        <v>13</v>
      </c>
      <c r="E311" s="12">
        <v>196</v>
      </c>
      <c r="F311" s="12">
        <v>151</v>
      </c>
      <c r="G311" s="13">
        <v>3.7454545999999998E-2</v>
      </c>
      <c r="H311" s="14">
        <v>3.3699999999999988</v>
      </c>
    </row>
    <row r="312" spans="1:8" s="5" customFormat="1" ht="18" customHeight="1" x14ac:dyDescent="0.2">
      <c r="A312" s="3" t="s">
        <v>278</v>
      </c>
      <c r="B312" s="12">
        <v>4</v>
      </c>
      <c r="C312" s="12">
        <v>1</v>
      </c>
      <c r="D312" s="12">
        <v>3</v>
      </c>
      <c r="E312" s="12">
        <v>48</v>
      </c>
      <c r="F312" s="12">
        <v>21</v>
      </c>
      <c r="G312" s="13">
        <v>8.7272740000000001E-3</v>
      </c>
      <c r="H312" s="14">
        <v>0.60000000000000009</v>
      </c>
    </row>
    <row r="313" spans="1:8" s="5" customFormat="1" ht="18" customHeight="1" x14ac:dyDescent="0.2">
      <c r="A313" s="3" t="s">
        <v>279</v>
      </c>
      <c r="B313" s="12">
        <v>11</v>
      </c>
      <c r="C313" s="12">
        <v>2</v>
      </c>
      <c r="D313" s="12">
        <v>9</v>
      </c>
      <c r="E313" s="12">
        <v>133</v>
      </c>
      <c r="F313" s="12">
        <v>81</v>
      </c>
      <c r="G313" s="13">
        <v>2.7969698000000001E-2</v>
      </c>
      <c r="H313" s="14">
        <v>1.7199999999999998</v>
      </c>
    </row>
    <row r="314" spans="1:8" s="5" customFormat="1" ht="18" customHeight="1" x14ac:dyDescent="0.2">
      <c r="A314" s="3" t="s">
        <v>75</v>
      </c>
      <c r="B314" s="12">
        <v>5</v>
      </c>
      <c r="C314" s="12" t="s">
        <v>17</v>
      </c>
      <c r="D314" s="12">
        <v>5</v>
      </c>
      <c r="E314" s="12">
        <v>58</v>
      </c>
      <c r="F314" s="12">
        <v>4</v>
      </c>
      <c r="G314" s="13">
        <v>1.0545453999999999E-2</v>
      </c>
      <c r="H314" s="14">
        <v>0.3</v>
      </c>
    </row>
    <row r="315" spans="1:8" s="5" customFormat="1" ht="18" customHeight="1" x14ac:dyDescent="0.2">
      <c r="A315" s="3" t="s">
        <v>280</v>
      </c>
      <c r="B315" s="12">
        <v>12</v>
      </c>
      <c r="C315" s="12">
        <v>1</v>
      </c>
      <c r="D315" s="12">
        <v>11</v>
      </c>
      <c r="E315" s="12">
        <v>721.99999999999989</v>
      </c>
      <c r="F315" s="12">
        <v>81.000000000000028</v>
      </c>
      <c r="G315" s="13">
        <v>0.13218181899999998</v>
      </c>
      <c r="H315" s="14">
        <v>1.41</v>
      </c>
    </row>
    <row r="316" spans="1:8" s="5" customFormat="1" ht="18" customHeight="1" x14ac:dyDescent="0.2">
      <c r="A316" s="3" t="s">
        <v>281</v>
      </c>
      <c r="B316" s="12">
        <v>9</v>
      </c>
      <c r="C316" s="12" t="s">
        <v>17</v>
      </c>
      <c r="D316" s="12">
        <v>9</v>
      </c>
      <c r="E316" s="12">
        <v>276</v>
      </c>
      <c r="F316" s="12">
        <v>169</v>
      </c>
      <c r="G316" s="13">
        <v>5.2909090999999998E-2</v>
      </c>
      <c r="H316" s="14">
        <v>1.5799999999999998</v>
      </c>
    </row>
    <row r="317" spans="1:8" s="5" customFormat="1" ht="15" customHeight="1" x14ac:dyDescent="0.2">
      <c r="A317" s="3" t="s">
        <v>282</v>
      </c>
      <c r="B317" s="12">
        <v>3</v>
      </c>
      <c r="C317" s="12">
        <v>3</v>
      </c>
      <c r="D317" s="12" t="s">
        <v>17</v>
      </c>
      <c r="E317" s="12">
        <v>580</v>
      </c>
      <c r="F317" s="12">
        <v>530</v>
      </c>
      <c r="G317" s="13">
        <v>0.104545454</v>
      </c>
      <c r="H317" s="14">
        <v>8.6999999999999993</v>
      </c>
    </row>
    <row r="318" spans="1:8" s="5" customFormat="1" ht="21" customHeight="1" x14ac:dyDescent="0.2">
      <c r="A318" s="3" t="s">
        <v>283</v>
      </c>
      <c r="B318" s="9">
        <f>SUM(B319:B322)</f>
        <v>7</v>
      </c>
      <c r="C318" s="9">
        <f t="shared" ref="C318:H318" si="44">SUM(C319:C322)</f>
        <v>0</v>
      </c>
      <c r="D318" s="9">
        <f t="shared" si="44"/>
        <v>7</v>
      </c>
      <c r="E318" s="9">
        <f t="shared" si="44"/>
        <v>35</v>
      </c>
      <c r="F318" s="9">
        <f t="shared" si="44"/>
        <v>6</v>
      </c>
      <c r="G318" s="10">
        <f t="shared" si="44"/>
        <v>6.3636359999999998E-3</v>
      </c>
      <c r="H318" s="11">
        <f t="shared" si="44"/>
        <v>0.32</v>
      </c>
    </row>
    <row r="319" spans="1:8" s="5" customFormat="1" ht="15" customHeight="1" x14ac:dyDescent="0.2">
      <c r="A319" s="3" t="s">
        <v>629</v>
      </c>
      <c r="B319" s="12">
        <v>3</v>
      </c>
      <c r="C319" s="12" t="s">
        <v>17</v>
      </c>
      <c r="D319" s="12">
        <v>3</v>
      </c>
      <c r="E319" s="12">
        <v>29</v>
      </c>
      <c r="F319" s="12">
        <v>1</v>
      </c>
      <c r="G319" s="13">
        <v>5.2727269999999996E-3</v>
      </c>
      <c r="H319" s="14" t="s">
        <v>17</v>
      </c>
    </row>
    <row r="320" spans="1:8" s="5" customFormat="1" ht="15" customHeight="1" x14ac:dyDescent="0.2">
      <c r="A320" s="3" t="s">
        <v>284</v>
      </c>
      <c r="B320" s="12">
        <v>1</v>
      </c>
      <c r="C320" s="12" t="s">
        <v>17</v>
      </c>
      <c r="D320" s="12">
        <v>1</v>
      </c>
      <c r="E320" s="12">
        <v>3</v>
      </c>
      <c r="F320" s="12">
        <v>3</v>
      </c>
      <c r="G320" s="13">
        <v>5.4545500000000003E-4</v>
      </c>
      <c r="H320" s="14">
        <v>0.02</v>
      </c>
    </row>
    <row r="321" spans="1:8" s="5" customFormat="1" ht="15" customHeight="1" x14ac:dyDescent="0.2">
      <c r="A321" s="3" t="s">
        <v>285</v>
      </c>
      <c r="B321" s="12">
        <v>1</v>
      </c>
      <c r="C321" s="12" t="s">
        <v>17</v>
      </c>
      <c r="D321" s="12">
        <v>1</v>
      </c>
      <c r="E321" s="12">
        <v>1</v>
      </c>
      <c r="F321" s="12">
        <v>1</v>
      </c>
      <c r="G321" s="13">
        <v>1.8181800000000001E-4</v>
      </c>
      <c r="H321" s="14">
        <v>0.3</v>
      </c>
    </row>
    <row r="322" spans="1:8" s="5" customFormat="1" ht="15" customHeight="1" x14ac:dyDescent="0.2">
      <c r="A322" s="3" t="s">
        <v>286</v>
      </c>
      <c r="B322" s="12">
        <v>2</v>
      </c>
      <c r="C322" s="12" t="s">
        <v>17</v>
      </c>
      <c r="D322" s="12">
        <v>2</v>
      </c>
      <c r="E322" s="12">
        <v>2</v>
      </c>
      <c r="F322" s="12">
        <v>1</v>
      </c>
      <c r="G322" s="13">
        <v>3.6363600000000003E-4</v>
      </c>
      <c r="H322" s="14" t="s">
        <v>17</v>
      </c>
    </row>
    <row r="323" spans="1:8" s="5" customFormat="1" ht="21" customHeight="1" x14ac:dyDescent="0.2">
      <c r="A323" s="3" t="s">
        <v>287</v>
      </c>
      <c r="B323" s="9">
        <f>SUM(B324:B330)</f>
        <v>43</v>
      </c>
      <c r="C323" s="9">
        <f t="shared" ref="C323:H323" si="45">SUM(C324:C330)</f>
        <v>6</v>
      </c>
      <c r="D323" s="9">
        <f t="shared" si="45"/>
        <v>37</v>
      </c>
      <c r="E323" s="9">
        <f t="shared" si="45"/>
        <v>482</v>
      </c>
      <c r="F323" s="9">
        <f t="shared" si="45"/>
        <v>289</v>
      </c>
      <c r="G323" s="10">
        <f t="shared" si="45"/>
        <v>0.106727274</v>
      </c>
      <c r="H323" s="11">
        <f t="shared" si="45"/>
        <v>6.03</v>
      </c>
    </row>
    <row r="324" spans="1:8" s="5" customFormat="1" ht="15" customHeight="1" x14ac:dyDescent="0.2">
      <c r="A324" s="3" t="s">
        <v>630</v>
      </c>
      <c r="B324" s="12">
        <v>1</v>
      </c>
      <c r="C324" s="12" t="s">
        <v>17</v>
      </c>
      <c r="D324" s="12">
        <v>1</v>
      </c>
      <c r="E324" s="12">
        <v>3</v>
      </c>
      <c r="F324" s="12" t="s">
        <v>17</v>
      </c>
      <c r="G324" s="13">
        <v>5.4545500000000003E-4</v>
      </c>
      <c r="H324" s="14" t="s">
        <v>17</v>
      </c>
    </row>
    <row r="325" spans="1:8" s="5" customFormat="1" ht="15" customHeight="1" x14ac:dyDescent="0.2">
      <c r="A325" s="3" t="s">
        <v>288</v>
      </c>
      <c r="B325" s="12">
        <v>4</v>
      </c>
      <c r="C325" s="12">
        <v>1</v>
      </c>
      <c r="D325" s="12">
        <v>3</v>
      </c>
      <c r="E325" s="12">
        <v>21</v>
      </c>
      <c r="F325" s="12">
        <v>11</v>
      </c>
      <c r="G325" s="13">
        <v>3.8181809999999999E-3</v>
      </c>
      <c r="H325" s="14">
        <v>0.08</v>
      </c>
    </row>
    <row r="326" spans="1:8" s="5" customFormat="1" ht="15" customHeight="1" x14ac:dyDescent="0.2">
      <c r="A326" s="3" t="s">
        <v>289</v>
      </c>
      <c r="B326" s="12">
        <v>6</v>
      </c>
      <c r="C326" s="12" t="s">
        <v>17</v>
      </c>
      <c r="D326" s="12">
        <v>6</v>
      </c>
      <c r="E326" s="12">
        <v>49.999999999999993</v>
      </c>
      <c r="F326" s="12">
        <v>48</v>
      </c>
      <c r="G326" s="13">
        <v>9.0909089999999994E-3</v>
      </c>
      <c r="H326" s="14">
        <v>0.86999999999999988</v>
      </c>
    </row>
    <row r="327" spans="1:8" s="5" customFormat="1" ht="15" customHeight="1" x14ac:dyDescent="0.2">
      <c r="A327" s="3" t="s">
        <v>290</v>
      </c>
      <c r="B327" s="12">
        <v>3</v>
      </c>
      <c r="C327" s="12" t="s">
        <v>17</v>
      </c>
      <c r="D327" s="12">
        <v>3</v>
      </c>
      <c r="E327" s="12">
        <v>12</v>
      </c>
      <c r="F327" s="12">
        <v>6.9999999999999991</v>
      </c>
      <c r="G327" s="13">
        <v>2.1818189999999998E-3</v>
      </c>
      <c r="H327" s="14">
        <v>0.6</v>
      </c>
    </row>
    <row r="328" spans="1:8" s="5" customFormat="1" ht="15" customHeight="1" x14ac:dyDescent="0.2">
      <c r="A328" s="3" t="s">
        <v>291</v>
      </c>
      <c r="B328" s="12">
        <v>4</v>
      </c>
      <c r="C328" s="12">
        <v>1</v>
      </c>
      <c r="D328" s="12">
        <v>3</v>
      </c>
      <c r="E328" s="12">
        <v>25</v>
      </c>
      <c r="F328" s="12">
        <v>25</v>
      </c>
      <c r="G328" s="13">
        <v>1.2727273000000001E-2</v>
      </c>
      <c r="H328" s="14">
        <v>0.65999999999999992</v>
      </c>
    </row>
    <row r="329" spans="1:8" s="5" customFormat="1" ht="15" customHeight="1" x14ac:dyDescent="0.2">
      <c r="A329" s="3" t="s">
        <v>292</v>
      </c>
      <c r="B329" s="12">
        <v>14</v>
      </c>
      <c r="C329" s="12">
        <v>1</v>
      </c>
      <c r="D329" s="12">
        <v>13</v>
      </c>
      <c r="E329" s="12">
        <v>158</v>
      </c>
      <c r="F329" s="12">
        <v>82</v>
      </c>
      <c r="G329" s="13">
        <v>2.8727272000000002E-2</v>
      </c>
      <c r="H329" s="14">
        <v>2.2700000000000005</v>
      </c>
    </row>
    <row r="330" spans="1:8" s="5" customFormat="1" ht="15" customHeight="1" x14ac:dyDescent="0.2">
      <c r="A330" s="3" t="s">
        <v>293</v>
      </c>
      <c r="B330" s="12">
        <v>11</v>
      </c>
      <c r="C330" s="12">
        <v>3</v>
      </c>
      <c r="D330" s="12">
        <v>8</v>
      </c>
      <c r="E330" s="12">
        <v>213.00000000000003</v>
      </c>
      <c r="F330" s="12">
        <v>116</v>
      </c>
      <c r="G330" s="13">
        <v>4.9636364999999995E-2</v>
      </c>
      <c r="H330" s="14">
        <v>1.5499999999999998</v>
      </c>
    </row>
    <row r="331" spans="1:8" s="5" customFormat="1" ht="21" customHeight="1" x14ac:dyDescent="0.2">
      <c r="A331" s="3" t="s">
        <v>294</v>
      </c>
      <c r="B331" s="9">
        <f>SUM(B332:B334)</f>
        <v>8</v>
      </c>
      <c r="C331" s="9">
        <f t="shared" ref="C331:H331" si="46">SUM(C332:C334)</f>
        <v>4</v>
      </c>
      <c r="D331" s="9">
        <f t="shared" si="46"/>
        <v>4</v>
      </c>
      <c r="E331" s="9">
        <f t="shared" si="46"/>
        <v>2067</v>
      </c>
      <c r="F331" s="9">
        <f t="shared" si="46"/>
        <v>36</v>
      </c>
      <c r="G331" s="10">
        <f t="shared" si="46"/>
        <v>0.37563333300000001</v>
      </c>
      <c r="H331" s="11">
        <f t="shared" si="46"/>
        <v>0.9</v>
      </c>
    </row>
    <row r="332" spans="1:8" s="5" customFormat="1" ht="15" customHeight="1" x14ac:dyDescent="0.2">
      <c r="A332" s="3" t="s">
        <v>631</v>
      </c>
      <c r="B332" s="12">
        <v>3</v>
      </c>
      <c r="C332" s="12" t="s">
        <v>17</v>
      </c>
      <c r="D332" s="12">
        <v>3</v>
      </c>
      <c r="E332" s="12">
        <v>23</v>
      </c>
      <c r="F332" s="12">
        <v>7</v>
      </c>
      <c r="G332" s="13">
        <v>4.1818180000000003E-3</v>
      </c>
      <c r="H332" s="14">
        <v>0.3</v>
      </c>
    </row>
    <row r="333" spans="1:8" s="5" customFormat="1" ht="15" customHeight="1" x14ac:dyDescent="0.2">
      <c r="A333" s="3" t="s">
        <v>295</v>
      </c>
      <c r="B333" s="12">
        <v>1</v>
      </c>
      <c r="C333" s="12">
        <v>1</v>
      </c>
      <c r="D333" s="12" t="s">
        <v>17</v>
      </c>
      <c r="E333" s="12">
        <v>25</v>
      </c>
      <c r="F333" s="12">
        <v>25</v>
      </c>
      <c r="G333" s="13">
        <v>8.3333330000000001E-3</v>
      </c>
      <c r="H333" s="14">
        <v>0.3</v>
      </c>
    </row>
    <row r="334" spans="1:8" s="5" customFormat="1" ht="15" customHeight="1" x14ac:dyDescent="0.2">
      <c r="A334" s="3" t="s">
        <v>296</v>
      </c>
      <c r="B334" s="12">
        <v>4</v>
      </c>
      <c r="C334" s="12">
        <v>3</v>
      </c>
      <c r="D334" s="12">
        <v>1</v>
      </c>
      <c r="E334" s="12">
        <v>2019</v>
      </c>
      <c r="F334" s="12">
        <v>4</v>
      </c>
      <c r="G334" s="13">
        <v>0.36311818200000001</v>
      </c>
      <c r="H334" s="14">
        <v>0.30000000000000004</v>
      </c>
    </row>
    <row r="335" spans="1:8" s="5" customFormat="1" ht="21" customHeight="1" x14ac:dyDescent="0.2">
      <c r="A335" s="3" t="s">
        <v>10</v>
      </c>
      <c r="B335" s="9">
        <f>B336+B345+B363+B377+B389+B395+B401</f>
        <v>552</v>
      </c>
      <c r="C335" s="9">
        <f t="shared" ref="C335:H335" si="47">C336+C345+C363+C377+C389+C395+C401</f>
        <v>34</v>
      </c>
      <c r="D335" s="9">
        <f t="shared" si="47"/>
        <v>518</v>
      </c>
      <c r="E335" s="9">
        <f t="shared" si="47"/>
        <v>30908</v>
      </c>
      <c r="F335" s="9">
        <f t="shared" si="47"/>
        <v>20786</v>
      </c>
      <c r="G335" s="10">
        <f t="shared" si="47"/>
        <v>6.8570842429999992</v>
      </c>
      <c r="H335" s="11">
        <f t="shared" si="47"/>
        <v>227.77</v>
      </c>
    </row>
    <row r="336" spans="1:8" s="5" customFormat="1" ht="21" customHeight="1" x14ac:dyDescent="0.2">
      <c r="A336" s="3" t="s">
        <v>297</v>
      </c>
      <c r="B336" s="9">
        <f>SUM(B337:B344)</f>
        <v>48</v>
      </c>
      <c r="C336" s="9">
        <f t="shared" ref="C336:H336" si="48">SUM(C337:C344)</f>
        <v>1</v>
      </c>
      <c r="D336" s="9">
        <f t="shared" si="48"/>
        <v>47</v>
      </c>
      <c r="E336" s="9">
        <f t="shared" si="48"/>
        <v>1356</v>
      </c>
      <c r="F336" s="9">
        <f t="shared" si="48"/>
        <v>593</v>
      </c>
      <c r="G336" s="10">
        <f t="shared" si="48"/>
        <v>0.25124242200000002</v>
      </c>
      <c r="H336" s="11">
        <f t="shared" si="48"/>
        <v>4.17</v>
      </c>
    </row>
    <row r="337" spans="1:8" s="5" customFormat="1" ht="15" customHeight="1" x14ac:dyDescent="0.2">
      <c r="A337" s="3" t="s">
        <v>632</v>
      </c>
      <c r="B337" s="12">
        <v>1</v>
      </c>
      <c r="C337" s="12" t="s">
        <v>17</v>
      </c>
      <c r="D337" s="12">
        <v>1</v>
      </c>
      <c r="E337" s="12">
        <v>6</v>
      </c>
      <c r="F337" s="12" t="s">
        <v>17</v>
      </c>
      <c r="G337" s="13">
        <v>1.0909089999999999E-3</v>
      </c>
      <c r="H337" s="14" t="s">
        <v>17</v>
      </c>
    </row>
    <row r="338" spans="1:8" s="5" customFormat="1" ht="15" customHeight="1" x14ac:dyDescent="0.2">
      <c r="A338" s="3" t="s">
        <v>298</v>
      </c>
      <c r="B338" s="12">
        <v>3</v>
      </c>
      <c r="C338" s="12" t="s">
        <v>17</v>
      </c>
      <c r="D338" s="12">
        <v>3</v>
      </c>
      <c r="E338" s="12">
        <v>15</v>
      </c>
      <c r="F338" s="12">
        <v>13.999999999999998</v>
      </c>
      <c r="G338" s="13">
        <v>2.7272730000000001E-3</v>
      </c>
      <c r="H338" s="14">
        <v>0.3</v>
      </c>
    </row>
    <row r="339" spans="1:8" s="5" customFormat="1" ht="15" customHeight="1" x14ac:dyDescent="0.2">
      <c r="A339" s="3" t="s">
        <v>299</v>
      </c>
      <c r="B339" s="12">
        <v>9</v>
      </c>
      <c r="C339" s="12">
        <v>1</v>
      </c>
      <c r="D339" s="12">
        <v>8</v>
      </c>
      <c r="E339" s="12">
        <v>898</v>
      </c>
      <c r="F339" s="12">
        <v>438</v>
      </c>
      <c r="G339" s="13">
        <v>0.16160606100000002</v>
      </c>
      <c r="H339" s="14">
        <v>0.78999999999999992</v>
      </c>
    </row>
    <row r="340" spans="1:8" s="5" customFormat="1" ht="15" customHeight="1" x14ac:dyDescent="0.2">
      <c r="A340" s="3" t="s">
        <v>300</v>
      </c>
      <c r="B340" s="12">
        <v>2</v>
      </c>
      <c r="C340" s="12" t="s">
        <v>17</v>
      </c>
      <c r="D340" s="12">
        <v>2</v>
      </c>
      <c r="E340" s="12">
        <v>8</v>
      </c>
      <c r="F340" s="12">
        <v>2</v>
      </c>
      <c r="G340" s="13">
        <v>1.4545449999999998E-3</v>
      </c>
      <c r="H340" s="14">
        <v>0.01</v>
      </c>
    </row>
    <row r="341" spans="1:8" s="5" customFormat="1" ht="15" customHeight="1" x14ac:dyDescent="0.2">
      <c r="A341" s="3" t="s">
        <v>301</v>
      </c>
      <c r="B341" s="12">
        <v>7</v>
      </c>
      <c r="C341" s="12" t="s">
        <v>17</v>
      </c>
      <c r="D341" s="12">
        <v>7</v>
      </c>
      <c r="E341" s="12">
        <v>131</v>
      </c>
      <c r="F341" s="12">
        <v>59</v>
      </c>
      <c r="G341" s="13">
        <v>2.5636362999999995E-2</v>
      </c>
      <c r="H341" s="14">
        <v>1.1999999999999997</v>
      </c>
    </row>
    <row r="342" spans="1:8" s="5" customFormat="1" ht="15" customHeight="1" x14ac:dyDescent="0.2">
      <c r="A342" s="3" t="s">
        <v>302</v>
      </c>
      <c r="B342" s="12">
        <v>3</v>
      </c>
      <c r="C342" s="12" t="s">
        <v>17</v>
      </c>
      <c r="D342" s="12">
        <v>3</v>
      </c>
      <c r="E342" s="12">
        <v>173</v>
      </c>
      <c r="F342" s="12" t="s">
        <v>17</v>
      </c>
      <c r="G342" s="13">
        <v>3.6000000000000004E-2</v>
      </c>
      <c r="H342" s="14" t="s">
        <v>17</v>
      </c>
    </row>
    <row r="343" spans="1:8" s="5" customFormat="1" ht="15" customHeight="1" x14ac:dyDescent="0.2">
      <c r="A343" s="3" t="s">
        <v>303</v>
      </c>
      <c r="B343" s="12">
        <v>19</v>
      </c>
      <c r="C343" s="12" t="s">
        <v>17</v>
      </c>
      <c r="D343" s="12">
        <v>19</v>
      </c>
      <c r="E343" s="12">
        <v>107</v>
      </c>
      <c r="F343" s="12">
        <v>63.000000000000007</v>
      </c>
      <c r="G343" s="13">
        <v>1.9454544000000001E-2</v>
      </c>
      <c r="H343" s="14">
        <v>1.4</v>
      </c>
    </row>
    <row r="344" spans="1:8" s="5" customFormat="1" ht="15" customHeight="1" x14ac:dyDescent="0.2">
      <c r="A344" s="3" t="s">
        <v>304</v>
      </c>
      <c r="B344" s="12">
        <v>4</v>
      </c>
      <c r="C344" s="12" t="s">
        <v>17</v>
      </c>
      <c r="D344" s="12">
        <v>4</v>
      </c>
      <c r="E344" s="12">
        <v>18</v>
      </c>
      <c r="F344" s="12">
        <v>17</v>
      </c>
      <c r="G344" s="13">
        <v>3.272727E-3</v>
      </c>
      <c r="H344" s="14">
        <v>0.47000000000000003</v>
      </c>
    </row>
    <row r="345" spans="1:8" s="5" customFormat="1" ht="21" customHeight="1" x14ac:dyDescent="0.2">
      <c r="A345" s="3" t="s">
        <v>305</v>
      </c>
      <c r="B345" s="9">
        <f>SUM(B346:B362)</f>
        <v>96</v>
      </c>
      <c r="C345" s="9">
        <f t="shared" ref="C345:H345" si="49">SUM(C346:C362)</f>
        <v>8</v>
      </c>
      <c r="D345" s="9">
        <f t="shared" si="49"/>
        <v>88</v>
      </c>
      <c r="E345" s="9">
        <f t="shared" si="49"/>
        <v>9051</v>
      </c>
      <c r="F345" s="9">
        <f t="shared" si="49"/>
        <v>5145</v>
      </c>
      <c r="G345" s="10">
        <f t="shared" si="49"/>
        <v>1.8071515199999995</v>
      </c>
      <c r="H345" s="11">
        <f t="shared" si="49"/>
        <v>55.760000000000005</v>
      </c>
    </row>
    <row r="346" spans="1:8" s="5" customFormat="1" ht="15" customHeight="1" x14ac:dyDescent="0.2">
      <c r="A346" s="3" t="s">
        <v>306</v>
      </c>
      <c r="B346" s="12">
        <v>3</v>
      </c>
      <c r="C346" s="12" t="s">
        <v>17</v>
      </c>
      <c r="D346" s="12">
        <v>3</v>
      </c>
      <c r="E346" s="12">
        <v>10</v>
      </c>
      <c r="F346" s="12">
        <v>5</v>
      </c>
      <c r="G346" s="13">
        <v>1.8181820000000002E-3</v>
      </c>
      <c r="H346" s="14">
        <v>0.31</v>
      </c>
    </row>
    <row r="347" spans="1:8" s="5" customFormat="1" ht="15" customHeight="1" x14ac:dyDescent="0.2">
      <c r="A347" s="3" t="s">
        <v>307</v>
      </c>
      <c r="B347" s="12">
        <v>26</v>
      </c>
      <c r="C347" s="12">
        <v>2</v>
      </c>
      <c r="D347" s="12">
        <v>24</v>
      </c>
      <c r="E347" s="12">
        <v>2954.9999999999995</v>
      </c>
      <c r="F347" s="12">
        <v>1483.9999999999998</v>
      </c>
      <c r="G347" s="13">
        <v>0.68878787999999991</v>
      </c>
      <c r="H347" s="14">
        <v>16</v>
      </c>
    </row>
    <row r="348" spans="1:8" s="5" customFormat="1" ht="15" customHeight="1" x14ac:dyDescent="0.2">
      <c r="A348" s="3" t="s">
        <v>308</v>
      </c>
      <c r="B348" s="12">
        <v>9</v>
      </c>
      <c r="C348" s="12">
        <v>1</v>
      </c>
      <c r="D348" s="12">
        <v>8</v>
      </c>
      <c r="E348" s="12">
        <v>554</v>
      </c>
      <c r="F348" s="12">
        <v>528</v>
      </c>
      <c r="G348" s="13">
        <v>0.10981818299999999</v>
      </c>
      <c r="H348" s="14">
        <v>0.62</v>
      </c>
    </row>
    <row r="349" spans="1:8" s="5" customFormat="1" ht="15" customHeight="1" x14ac:dyDescent="0.2">
      <c r="A349" s="3" t="s">
        <v>309</v>
      </c>
      <c r="B349" s="12">
        <v>4</v>
      </c>
      <c r="C349" s="12">
        <v>1</v>
      </c>
      <c r="D349" s="12">
        <v>3</v>
      </c>
      <c r="E349" s="12">
        <v>30</v>
      </c>
      <c r="F349" s="12">
        <v>14</v>
      </c>
      <c r="G349" s="13">
        <v>5.4545449999999999E-3</v>
      </c>
      <c r="H349" s="14">
        <v>0.3</v>
      </c>
    </row>
    <row r="350" spans="1:8" s="5" customFormat="1" ht="15" customHeight="1" x14ac:dyDescent="0.2">
      <c r="A350" s="3" t="s">
        <v>310</v>
      </c>
      <c r="B350" s="12">
        <v>2</v>
      </c>
      <c r="C350" s="12">
        <v>1</v>
      </c>
      <c r="D350" s="12">
        <v>1</v>
      </c>
      <c r="E350" s="12">
        <v>2</v>
      </c>
      <c r="F350" s="12">
        <v>1</v>
      </c>
      <c r="G350" s="13">
        <v>3.6363600000000003E-4</v>
      </c>
      <c r="H350" s="14">
        <v>0.3</v>
      </c>
    </row>
    <row r="351" spans="1:8" s="5" customFormat="1" ht="15" customHeight="1" x14ac:dyDescent="0.2">
      <c r="A351" s="3" t="s">
        <v>311</v>
      </c>
      <c r="B351" s="12">
        <v>5</v>
      </c>
      <c r="C351" s="12" t="s">
        <v>17</v>
      </c>
      <c r="D351" s="12">
        <v>5</v>
      </c>
      <c r="E351" s="12">
        <v>225</v>
      </c>
      <c r="F351" s="12">
        <v>218</v>
      </c>
      <c r="G351" s="13">
        <v>4.4545454999999998E-2</v>
      </c>
      <c r="H351" s="14">
        <v>1.8399999999999999</v>
      </c>
    </row>
    <row r="352" spans="1:8" s="5" customFormat="1" ht="15" customHeight="1" x14ac:dyDescent="0.2">
      <c r="A352" s="3" t="s">
        <v>290</v>
      </c>
      <c r="B352" s="12">
        <v>1</v>
      </c>
      <c r="C352" s="12">
        <v>1</v>
      </c>
      <c r="D352" s="12" t="s">
        <v>17</v>
      </c>
      <c r="E352" s="12">
        <v>6</v>
      </c>
      <c r="F352" s="12">
        <v>6</v>
      </c>
      <c r="G352" s="13">
        <v>1.0909089999999999E-3</v>
      </c>
      <c r="H352" s="14">
        <v>0.3</v>
      </c>
    </row>
    <row r="353" spans="1:8" s="5" customFormat="1" ht="15" customHeight="1" x14ac:dyDescent="0.2">
      <c r="A353" s="3" t="s">
        <v>312</v>
      </c>
      <c r="B353" s="12">
        <v>2</v>
      </c>
      <c r="C353" s="12" t="s">
        <v>17</v>
      </c>
      <c r="D353" s="12">
        <v>2</v>
      </c>
      <c r="E353" s="12">
        <v>3</v>
      </c>
      <c r="F353" s="12" t="s">
        <v>17</v>
      </c>
      <c r="G353" s="13">
        <v>5.4545400000000001E-4</v>
      </c>
      <c r="H353" s="14" t="s">
        <v>17</v>
      </c>
    </row>
    <row r="354" spans="1:8" s="5" customFormat="1" ht="15" customHeight="1" x14ac:dyDescent="0.2">
      <c r="A354" s="3" t="s">
        <v>313</v>
      </c>
      <c r="B354" s="12">
        <v>2</v>
      </c>
      <c r="C354" s="12" t="s">
        <v>17</v>
      </c>
      <c r="D354" s="12">
        <v>2</v>
      </c>
      <c r="E354" s="12">
        <v>25</v>
      </c>
      <c r="F354" s="12">
        <v>16</v>
      </c>
      <c r="G354" s="13">
        <v>4.545454E-3</v>
      </c>
      <c r="H354" s="14">
        <v>0.6</v>
      </c>
    </row>
    <row r="355" spans="1:8" s="5" customFormat="1" ht="15" customHeight="1" x14ac:dyDescent="0.2">
      <c r="A355" s="3" t="s">
        <v>314</v>
      </c>
      <c r="B355" s="12">
        <v>2</v>
      </c>
      <c r="C355" s="12" t="s">
        <v>17</v>
      </c>
      <c r="D355" s="12">
        <v>2</v>
      </c>
      <c r="E355" s="12">
        <v>122</v>
      </c>
      <c r="F355" s="12">
        <v>120</v>
      </c>
      <c r="G355" s="13">
        <v>2.0363636000000001E-2</v>
      </c>
      <c r="H355" s="14">
        <v>1.8</v>
      </c>
    </row>
    <row r="356" spans="1:8" s="5" customFormat="1" ht="15" customHeight="1" x14ac:dyDescent="0.2">
      <c r="A356" s="3" t="s">
        <v>315</v>
      </c>
      <c r="B356" s="12">
        <v>5</v>
      </c>
      <c r="C356" s="12" t="s">
        <v>17</v>
      </c>
      <c r="D356" s="12">
        <v>5</v>
      </c>
      <c r="E356" s="12">
        <v>9</v>
      </c>
      <c r="F356" s="12">
        <v>3</v>
      </c>
      <c r="G356" s="13">
        <v>1.6363630000000001E-3</v>
      </c>
      <c r="H356" s="14">
        <v>0.3</v>
      </c>
    </row>
    <row r="357" spans="1:8" s="5" customFormat="1" ht="15" customHeight="1" x14ac:dyDescent="0.2">
      <c r="A357" s="3" t="s">
        <v>316</v>
      </c>
      <c r="B357" s="12">
        <v>9</v>
      </c>
      <c r="C357" s="12">
        <v>1</v>
      </c>
      <c r="D357" s="12">
        <v>8</v>
      </c>
      <c r="E357" s="12">
        <v>2636</v>
      </c>
      <c r="F357" s="12">
        <v>2483</v>
      </c>
      <c r="G357" s="13">
        <v>0.4865454549999999</v>
      </c>
      <c r="H357" s="14">
        <v>31.380000000000003</v>
      </c>
    </row>
    <row r="358" spans="1:8" s="5" customFormat="1" ht="15" customHeight="1" x14ac:dyDescent="0.2">
      <c r="A358" s="3" t="s">
        <v>137</v>
      </c>
      <c r="B358" s="12">
        <v>1</v>
      </c>
      <c r="C358" s="12" t="s">
        <v>17</v>
      </c>
      <c r="D358" s="12">
        <v>1</v>
      </c>
      <c r="E358" s="12">
        <v>1</v>
      </c>
      <c r="F358" s="12">
        <v>1</v>
      </c>
      <c r="G358" s="13">
        <v>1.8181800000000001E-4</v>
      </c>
      <c r="H358" s="14">
        <v>0.02</v>
      </c>
    </row>
    <row r="359" spans="1:8" s="5" customFormat="1" ht="15" customHeight="1" x14ac:dyDescent="0.2">
      <c r="A359" s="3" t="s">
        <v>317</v>
      </c>
      <c r="B359" s="12">
        <v>1</v>
      </c>
      <c r="C359" s="12" t="s">
        <v>17</v>
      </c>
      <c r="D359" s="12">
        <v>1</v>
      </c>
      <c r="E359" s="12">
        <v>5</v>
      </c>
      <c r="F359" s="12">
        <v>5</v>
      </c>
      <c r="G359" s="13">
        <v>9.09091E-4</v>
      </c>
      <c r="H359" s="14">
        <v>0.04</v>
      </c>
    </row>
    <row r="360" spans="1:8" s="5" customFormat="1" ht="15" customHeight="1" x14ac:dyDescent="0.2">
      <c r="A360" s="3" t="s">
        <v>318</v>
      </c>
      <c r="B360" s="12">
        <v>4</v>
      </c>
      <c r="C360" s="12" t="s">
        <v>17</v>
      </c>
      <c r="D360" s="12">
        <v>4</v>
      </c>
      <c r="E360" s="12">
        <v>325</v>
      </c>
      <c r="F360" s="12">
        <v>201</v>
      </c>
      <c r="G360" s="13">
        <v>5.4545454999999993E-2</v>
      </c>
      <c r="H360" s="14">
        <v>0.3</v>
      </c>
    </row>
    <row r="361" spans="1:8" s="5" customFormat="1" ht="15" customHeight="1" x14ac:dyDescent="0.2">
      <c r="A361" s="3" t="s">
        <v>319</v>
      </c>
      <c r="B361" s="12">
        <v>14</v>
      </c>
      <c r="C361" s="12" t="s">
        <v>17</v>
      </c>
      <c r="D361" s="12">
        <v>14</v>
      </c>
      <c r="E361" s="12">
        <v>2120</v>
      </c>
      <c r="F361" s="12">
        <v>44.999999999999993</v>
      </c>
      <c r="G361" s="13">
        <v>0.38181818499999992</v>
      </c>
      <c r="H361" s="14">
        <v>1.0500000000000003</v>
      </c>
    </row>
    <row r="362" spans="1:8" s="5" customFormat="1" ht="15" customHeight="1" x14ac:dyDescent="0.2">
      <c r="A362" s="3" t="s">
        <v>320</v>
      </c>
      <c r="B362" s="12">
        <v>6</v>
      </c>
      <c r="C362" s="12">
        <v>1</v>
      </c>
      <c r="D362" s="12">
        <v>5</v>
      </c>
      <c r="E362" s="12">
        <v>23</v>
      </c>
      <c r="F362" s="12">
        <v>15</v>
      </c>
      <c r="G362" s="13">
        <v>4.1818189999999998E-3</v>
      </c>
      <c r="H362" s="14">
        <v>0.60000000000000009</v>
      </c>
    </row>
    <row r="363" spans="1:8" s="5" customFormat="1" ht="21" customHeight="1" x14ac:dyDescent="0.2">
      <c r="A363" s="3" t="s">
        <v>321</v>
      </c>
      <c r="B363" s="9">
        <f>SUM(B364:B376)</f>
        <v>63</v>
      </c>
      <c r="C363" s="9">
        <f t="shared" ref="C363:H363" si="50">SUM(C364:C376)</f>
        <v>6</v>
      </c>
      <c r="D363" s="9">
        <f t="shared" si="50"/>
        <v>57</v>
      </c>
      <c r="E363" s="9">
        <f t="shared" si="50"/>
        <v>6218</v>
      </c>
      <c r="F363" s="9">
        <f t="shared" si="50"/>
        <v>5838</v>
      </c>
      <c r="G363" s="10">
        <f t="shared" si="50"/>
        <v>1.9687660599999999</v>
      </c>
      <c r="H363" s="11">
        <f t="shared" si="50"/>
        <v>50.05</v>
      </c>
    </row>
    <row r="364" spans="1:8" s="5" customFormat="1" ht="15" customHeight="1" x14ac:dyDescent="0.2">
      <c r="A364" s="3" t="s">
        <v>633</v>
      </c>
      <c r="B364" s="12">
        <v>5</v>
      </c>
      <c r="C364" s="12">
        <v>3</v>
      </c>
      <c r="D364" s="12">
        <v>2</v>
      </c>
      <c r="E364" s="12">
        <v>14</v>
      </c>
      <c r="F364" s="12">
        <v>10</v>
      </c>
      <c r="G364" s="13">
        <v>1.1069091000000001E-2</v>
      </c>
      <c r="H364" s="14">
        <v>0.60000000000000009</v>
      </c>
    </row>
    <row r="365" spans="1:8" s="5" customFormat="1" ht="15" customHeight="1" x14ac:dyDescent="0.2">
      <c r="A365" s="3" t="s">
        <v>128</v>
      </c>
      <c r="B365" s="12">
        <v>5</v>
      </c>
      <c r="C365" s="12" t="s">
        <v>17</v>
      </c>
      <c r="D365" s="12">
        <v>5</v>
      </c>
      <c r="E365" s="12">
        <v>54</v>
      </c>
      <c r="F365" s="12">
        <v>21</v>
      </c>
      <c r="G365" s="13">
        <v>9.8181829999999977E-3</v>
      </c>
      <c r="H365" s="14">
        <v>0.31</v>
      </c>
    </row>
    <row r="366" spans="1:8" s="5" customFormat="1" ht="15" customHeight="1" x14ac:dyDescent="0.2">
      <c r="A366" s="3" t="s">
        <v>322</v>
      </c>
      <c r="B366" s="12">
        <v>2</v>
      </c>
      <c r="C366" s="12" t="s">
        <v>17</v>
      </c>
      <c r="D366" s="12">
        <v>2</v>
      </c>
      <c r="E366" s="12">
        <v>10</v>
      </c>
      <c r="F366" s="12">
        <v>4</v>
      </c>
      <c r="G366" s="13">
        <v>1.8181809999999999E-3</v>
      </c>
      <c r="H366" s="14">
        <v>0.3</v>
      </c>
    </row>
    <row r="367" spans="1:8" s="5" customFormat="1" ht="15" customHeight="1" x14ac:dyDescent="0.2">
      <c r="A367" s="3" t="s">
        <v>323</v>
      </c>
      <c r="B367" s="12">
        <v>1</v>
      </c>
      <c r="C367" s="12">
        <v>1</v>
      </c>
      <c r="D367" s="12" t="s">
        <v>17</v>
      </c>
      <c r="E367" s="12">
        <v>2</v>
      </c>
      <c r="F367" s="12">
        <v>2</v>
      </c>
      <c r="G367" s="13">
        <v>3.6363600000000003E-4</v>
      </c>
      <c r="H367" s="14" t="s">
        <v>17</v>
      </c>
    </row>
    <row r="368" spans="1:8" s="5" customFormat="1" ht="15" customHeight="1" x14ac:dyDescent="0.2">
      <c r="A368" s="3" t="s">
        <v>324</v>
      </c>
      <c r="B368" s="12">
        <v>8</v>
      </c>
      <c r="C368" s="12" t="s">
        <v>17</v>
      </c>
      <c r="D368" s="12">
        <v>8</v>
      </c>
      <c r="E368" s="12">
        <v>89</v>
      </c>
      <c r="F368" s="12">
        <v>55</v>
      </c>
      <c r="G368" s="13">
        <v>1.6181818000000001E-2</v>
      </c>
      <c r="H368" s="14">
        <v>2.4</v>
      </c>
    </row>
    <row r="369" spans="1:8" s="5" customFormat="1" ht="15" customHeight="1" x14ac:dyDescent="0.2">
      <c r="A369" s="3" t="s">
        <v>325</v>
      </c>
      <c r="B369" s="12">
        <v>1</v>
      </c>
      <c r="C369" s="12" t="s">
        <v>17</v>
      </c>
      <c r="D369" s="12">
        <v>1</v>
      </c>
      <c r="E369" s="12">
        <v>2</v>
      </c>
      <c r="F369" s="12">
        <v>2</v>
      </c>
      <c r="G369" s="13">
        <v>3.6363600000000003E-4</v>
      </c>
      <c r="H369" s="14">
        <v>0.3</v>
      </c>
    </row>
    <row r="370" spans="1:8" s="5" customFormat="1" ht="15" customHeight="1" x14ac:dyDescent="0.2">
      <c r="A370" s="3" t="s">
        <v>326</v>
      </c>
      <c r="B370" s="12">
        <v>1</v>
      </c>
      <c r="C370" s="12" t="s">
        <v>17</v>
      </c>
      <c r="D370" s="12">
        <v>1</v>
      </c>
      <c r="E370" s="12">
        <v>5</v>
      </c>
      <c r="F370" s="12">
        <v>5</v>
      </c>
      <c r="G370" s="13">
        <v>9.09091E-4</v>
      </c>
      <c r="H370" s="14">
        <v>0.3</v>
      </c>
    </row>
    <row r="371" spans="1:8" s="5" customFormat="1" ht="15" customHeight="1" x14ac:dyDescent="0.2">
      <c r="A371" s="3" t="s">
        <v>327</v>
      </c>
      <c r="B371" s="12">
        <v>7</v>
      </c>
      <c r="C371" s="12" t="s">
        <v>17</v>
      </c>
      <c r="D371" s="12">
        <v>7</v>
      </c>
      <c r="E371" s="12">
        <v>226.99999999999997</v>
      </c>
      <c r="F371" s="12">
        <v>72</v>
      </c>
      <c r="G371" s="13">
        <v>3.8545454999999999E-2</v>
      </c>
      <c r="H371" s="14">
        <v>0.59999999999999987</v>
      </c>
    </row>
    <row r="372" spans="1:8" s="5" customFormat="1" ht="15" customHeight="1" x14ac:dyDescent="0.2">
      <c r="A372" s="3" t="s">
        <v>328</v>
      </c>
      <c r="B372" s="12">
        <v>2</v>
      </c>
      <c r="C372" s="12" t="s">
        <v>17</v>
      </c>
      <c r="D372" s="12">
        <v>2</v>
      </c>
      <c r="E372" s="12">
        <v>22</v>
      </c>
      <c r="F372" s="12">
        <v>22</v>
      </c>
      <c r="G372" s="13">
        <v>4.0000000000000001E-3</v>
      </c>
      <c r="H372" s="14">
        <v>0.6</v>
      </c>
    </row>
    <row r="373" spans="1:8" s="5" customFormat="1" ht="15" customHeight="1" x14ac:dyDescent="0.2">
      <c r="A373" s="3" t="s">
        <v>329</v>
      </c>
      <c r="B373" s="12">
        <v>3</v>
      </c>
      <c r="C373" s="12">
        <v>2</v>
      </c>
      <c r="D373" s="12">
        <v>1</v>
      </c>
      <c r="E373" s="12">
        <v>5610</v>
      </c>
      <c r="F373" s="12">
        <v>5550</v>
      </c>
      <c r="G373" s="13">
        <v>1.8524242419999999</v>
      </c>
      <c r="H373" s="14">
        <v>41.629999999999995</v>
      </c>
    </row>
    <row r="374" spans="1:8" s="5" customFormat="1" ht="15" customHeight="1" x14ac:dyDescent="0.2">
      <c r="A374" s="3" t="s">
        <v>330</v>
      </c>
      <c r="B374" s="12">
        <v>5</v>
      </c>
      <c r="C374" s="12" t="s">
        <v>17</v>
      </c>
      <c r="D374" s="12">
        <v>5</v>
      </c>
      <c r="E374" s="12">
        <v>26</v>
      </c>
      <c r="F374" s="12">
        <v>22</v>
      </c>
      <c r="G374" s="13">
        <v>4.7272740000000001E-3</v>
      </c>
      <c r="H374" s="14">
        <v>0.1</v>
      </c>
    </row>
    <row r="375" spans="1:8" s="5" customFormat="1" ht="15" customHeight="1" x14ac:dyDescent="0.2">
      <c r="A375" s="3" t="s">
        <v>331</v>
      </c>
      <c r="B375" s="12">
        <v>4</v>
      </c>
      <c r="C375" s="12" t="s">
        <v>17</v>
      </c>
      <c r="D375" s="12">
        <v>4</v>
      </c>
      <c r="E375" s="12">
        <v>19</v>
      </c>
      <c r="F375" s="12">
        <v>6</v>
      </c>
      <c r="G375" s="13">
        <v>3.4545469999999997E-3</v>
      </c>
      <c r="H375" s="14">
        <v>0.6</v>
      </c>
    </row>
    <row r="376" spans="1:8" s="5" customFormat="1" ht="15" customHeight="1" x14ac:dyDescent="0.2">
      <c r="A376" s="3" t="s">
        <v>332</v>
      </c>
      <c r="B376" s="12">
        <v>19</v>
      </c>
      <c r="C376" s="12" t="s">
        <v>17</v>
      </c>
      <c r="D376" s="12">
        <v>19</v>
      </c>
      <c r="E376" s="12">
        <v>138</v>
      </c>
      <c r="F376" s="12">
        <v>67</v>
      </c>
      <c r="G376" s="13">
        <v>2.5090906000000003E-2</v>
      </c>
      <c r="H376" s="14">
        <v>2.3099999999999996</v>
      </c>
    </row>
    <row r="377" spans="1:8" s="5" customFormat="1" ht="21" customHeight="1" x14ac:dyDescent="0.2">
      <c r="A377" s="3" t="s">
        <v>333</v>
      </c>
      <c r="B377" s="9">
        <f>SUM(B378:B388)</f>
        <v>220</v>
      </c>
      <c r="C377" s="9">
        <f t="shared" ref="C377:H377" si="51">SUM(C378:C388)</f>
        <v>11</v>
      </c>
      <c r="D377" s="9">
        <f t="shared" si="51"/>
        <v>209</v>
      </c>
      <c r="E377" s="9">
        <f t="shared" si="51"/>
        <v>8459</v>
      </c>
      <c r="F377" s="9">
        <f t="shared" si="51"/>
        <v>4366</v>
      </c>
      <c r="G377" s="10">
        <f t="shared" si="51"/>
        <v>1.740121212</v>
      </c>
      <c r="H377" s="11">
        <f t="shared" si="51"/>
        <v>73.13</v>
      </c>
    </row>
    <row r="378" spans="1:8" s="5" customFormat="1" ht="15" customHeight="1" x14ac:dyDescent="0.2">
      <c r="A378" s="3" t="s">
        <v>634</v>
      </c>
      <c r="B378" s="12">
        <v>19</v>
      </c>
      <c r="C378" s="12">
        <v>2</v>
      </c>
      <c r="D378" s="12">
        <v>17</v>
      </c>
      <c r="E378" s="12">
        <v>525</v>
      </c>
      <c r="F378" s="12">
        <v>156.00000000000006</v>
      </c>
      <c r="G378" s="13">
        <v>9.8030303999999999E-2</v>
      </c>
      <c r="H378" s="14">
        <v>3.6299999999999994</v>
      </c>
    </row>
    <row r="379" spans="1:8" s="5" customFormat="1" ht="15" customHeight="1" x14ac:dyDescent="0.2">
      <c r="A379" s="3" t="s">
        <v>334</v>
      </c>
      <c r="B379" s="12">
        <v>42</v>
      </c>
      <c r="C379" s="12">
        <v>3</v>
      </c>
      <c r="D379" s="12">
        <v>39</v>
      </c>
      <c r="E379" s="12">
        <v>1148.9999999999998</v>
      </c>
      <c r="F379" s="12">
        <v>922.00000000000011</v>
      </c>
      <c r="G379" s="13">
        <v>0.213757576</v>
      </c>
      <c r="H379" s="14">
        <v>11.55</v>
      </c>
    </row>
    <row r="380" spans="1:8" s="5" customFormat="1" ht="15" customHeight="1" x14ac:dyDescent="0.2">
      <c r="A380" s="3" t="s">
        <v>335</v>
      </c>
      <c r="B380" s="12">
        <v>10</v>
      </c>
      <c r="C380" s="12" t="s">
        <v>17</v>
      </c>
      <c r="D380" s="12">
        <v>10</v>
      </c>
      <c r="E380" s="12">
        <v>490.99999999999994</v>
      </c>
      <c r="F380" s="12">
        <v>94.999999999999986</v>
      </c>
      <c r="G380" s="13">
        <v>9.4727272999999987E-2</v>
      </c>
      <c r="H380" s="14">
        <v>1.54</v>
      </c>
    </row>
    <row r="381" spans="1:8" s="5" customFormat="1" ht="15" customHeight="1" x14ac:dyDescent="0.2">
      <c r="A381" s="3" t="s">
        <v>336</v>
      </c>
      <c r="B381" s="12">
        <v>22</v>
      </c>
      <c r="C381" s="12">
        <v>2</v>
      </c>
      <c r="D381" s="12">
        <v>20</v>
      </c>
      <c r="E381" s="12">
        <v>150.00000000000003</v>
      </c>
      <c r="F381" s="12">
        <v>127</v>
      </c>
      <c r="G381" s="13">
        <v>2.9242421999999997E-2</v>
      </c>
      <c r="H381" s="14">
        <v>3.9699999999999989</v>
      </c>
    </row>
    <row r="382" spans="1:8" s="5" customFormat="1" ht="15" customHeight="1" x14ac:dyDescent="0.2">
      <c r="A382" s="3" t="s">
        <v>337</v>
      </c>
      <c r="B382" s="12">
        <v>7</v>
      </c>
      <c r="C382" s="12" t="s">
        <v>17</v>
      </c>
      <c r="D382" s="12">
        <v>7</v>
      </c>
      <c r="E382" s="12">
        <v>170.00000000000003</v>
      </c>
      <c r="F382" s="12">
        <v>112</v>
      </c>
      <c r="G382" s="13">
        <v>2.9999999999999995E-2</v>
      </c>
      <c r="H382" s="14">
        <v>2.8200000000000003</v>
      </c>
    </row>
    <row r="383" spans="1:8" s="5" customFormat="1" ht="15" customHeight="1" x14ac:dyDescent="0.2">
      <c r="A383" s="3" t="s">
        <v>271</v>
      </c>
      <c r="B383" s="12">
        <v>5</v>
      </c>
      <c r="C383" s="12" t="s">
        <v>17</v>
      </c>
      <c r="D383" s="12">
        <v>5</v>
      </c>
      <c r="E383" s="12">
        <v>16</v>
      </c>
      <c r="F383" s="12">
        <v>3</v>
      </c>
      <c r="G383" s="13">
        <v>2.9090909999999999E-3</v>
      </c>
      <c r="H383" s="14">
        <v>0.30000000000000004</v>
      </c>
    </row>
    <row r="384" spans="1:8" s="5" customFormat="1" ht="15" customHeight="1" x14ac:dyDescent="0.2">
      <c r="A384" s="3" t="s">
        <v>338</v>
      </c>
      <c r="B384" s="12">
        <v>16</v>
      </c>
      <c r="C384" s="12" t="s">
        <v>17</v>
      </c>
      <c r="D384" s="12">
        <v>16</v>
      </c>
      <c r="E384" s="12">
        <v>1218</v>
      </c>
      <c r="F384" s="12">
        <v>678.99999999999989</v>
      </c>
      <c r="G384" s="13">
        <v>0.21872727200000003</v>
      </c>
      <c r="H384" s="14">
        <v>4.7300000000000004</v>
      </c>
    </row>
    <row r="385" spans="1:8" s="5" customFormat="1" ht="15" customHeight="1" x14ac:dyDescent="0.2">
      <c r="A385" s="3" t="s">
        <v>39</v>
      </c>
      <c r="B385" s="12">
        <v>16</v>
      </c>
      <c r="C385" s="12">
        <v>1</v>
      </c>
      <c r="D385" s="12">
        <v>15</v>
      </c>
      <c r="E385" s="12">
        <v>585</v>
      </c>
      <c r="F385" s="12">
        <v>425.99999999999994</v>
      </c>
      <c r="G385" s="13">
        <v>0.106363638</v>
      </c>
      <c r="H385" s="14">
        <v>10.049999999999999</v>
      </c>
    </row>
    <row r="386" spans="1:8" s="5" customFormat="1" ht="15" customHeight="1" x14ac:dyDescent="0.2">
      <c r="A386" s="3" t="s">
        <v>339</v>
      </c>
      <c r="B386" s="12">
        <v>16</v>
      </c>
      <c r="C386" s="12" t="s">
        <v>17</v>
      </c>
      <c r="D386" s="12">
        <v>16</v>
      </c>
      <c r="E386" s="12">
        <v>391</v>
      </c>
      <c r="F386" s="12">
        <v>72.000000000000014</v>
      </c>
      <c r="G386" s="13">
        <v>7.4727273000000011E-2</v>
      </c>
      <c r="H386" s="14">
        <v>2.75</v>
      </c>
    </row>
    <row r="387" spans="1:8" s="5" customFormat="1" ht="15" customHeight="1" x14ac:dyDescent="0.2">
      <c r="A387" s="3" t="s">
        <v>340</v>
      </c>
      <c r="B387" s="12">
        <v>46</v>
      </c>
      <c r="C387" s="12">
        <v>2</v>
      </c>
      <c r="D387" s="12">
        <v>44</v>
      </c>
      <c r="E387" s="12">
        <v>1258</v>
      </c>
      <c r="F387" s="12">
        <v>718.99999999999977</v>
      </c>
      <c r="G387" s="13">
        <v>0.23418181900000001</v>
      </c>
      <c r="H387" s="14">
        <v>18.7</v>
      </c>
    </row>
    <row r="388" spans="1:8" s="5" customFormat="1" ht="15" customHeight="1" x14ac:dyDescent="0.2">
      <c r="A388" s="3" t="s">
        <v>341</v>
      </c>
      <c r="B388" s="12">
        <v>21</v>
      </c>
      <c r="C388" s="12">
        <v>1</v>
      </c>
      <c r="D388" s="12">
        <v>20</v>
      </c>
      <c r="E388" s="12">
        <v>2505.9999999999991</v>
      </c>
      <c r="F388" s="12">
        <v>1055</v>
      </c>
      <c r="G388" s="13">
        <v>0.63745454399999979</v>
      </c>
      <c r="H388" s="14">
        <v>13.09</v>
      </c>
    </row>
    <row r="389" spans="1:8" s="5" customFormat="1" ht="21" customHeight="1" x14ac:dyDescent="0.2">
      <c r="A389" s="3" t="s">
        <v>342</v>
      </c>
      <c r="B389" s="9">
        <f>SUM(B390:B394)</f>
        <v>24</v>
      </c>
      <c r="C389" s="9">
        <f t="shared" ref="C389:H389" si="52">SUM(C390:C394)</f>
        <v>1</v>
      </c>
      <c r="D389" s="9">
        <f t="shared" si="52"/>
        <v>23</v>
      </c>
      <c r="E389" s="9">
        <f t="shared" si="52"/>
        <v>588</v>
      </c>
      <c r="F389" s="9">
        <f t="shared" si="52"/>
        <v>238</v>
      </c>
      <c r="G389" s="10">
        <f t="shared" si="52"/>
        <v>0.12721212300000001</v>
      </c>
      <c r="H389" s="11">
        <f t="shared" si="52"/>
        <v>3.5599999999999996</v>
      </c>
    </row>
    <row r="390" spans="1:8" s="5" customFormat="1" ht="15" customHeight="1" x14ac:dyDescent="0.2">
      <c r="A390" s="3" t="s">
        <v>635</v>
      </c>
      <c r="B390" s="12">
        <v>9</v>
      </c>
      <c r="C390" s="12">
        <v>1</v>
      </c>
      <c r="D390" s="12">
        <v>8</v>
      </c>
      <c r="E390" s="12">
        <v>318.99999999999994</v>
      </c>
      <c r="F390" s="12">
        <v>114.00000000000001</v>
      </c>
      <c r="G390" s="13">
        <v>8.3757577E-2</v>
      </c>
      <c r="H390" s="14">
        <v>1.87</v>
      </c>
    </row>
    <row r="391" spans="1:8" s="5" customFormat="1" ht="15" customHeight="1" x14ac:dyDescent="0.2">
      <c r="A391" s="3" t="s">
        <v>343</v>
      </c>
      <c r="B391" s="12">
        <v>7</v>
      </c>
      <c r="C391" s="12" t="s">
        <v>17</v>
      </c>
      <c r="D391" s="12">
        <v>7</v>
      </c>
      <c r="E391" s="12">
        <v>48</v>
      </c>
      <c r="F391" s="12">
        <v>12</v>
      </c>
      <c r="G391" s="13">
        <v>8.7272730000000007E-3</v>
      </c>
      <c r="H391" s="14">
        <v>0.04</v>
      </c>
    </row>
    <row r="392" spans="1:8" s="5" customFormat="1" ht="15" customHeight="1" x14ac:dyDescent="0.2">
      <c r="A392" s="3" t="s">
        <v>344</v>
      </c>
      <c r="B392" s="12">
        <v>2</v>
      </c>
      <c r="C392" s="12" t="s">
        <v>17</v>
      </c>
      <c r="D392" s="12">
        <v>2</v>
      </c>
      <c r="E392" s="12">
        <v>3</v>
      </c>
      <c r="F392" s="12">
        <v>1</v>
      </c>
      <c r="G392" s="13">
        <v>5.4545400000000001E-4</v>
      </c>
      <c r="H392" s="14">
        <v>0.3</v>
      </c>
    </row>
    <row r="393" spans="1:8" s="5" customFormat="1" ht="15" customHeight="1" x14ac:dyDescent="0.2">
      <c r="A393" s="3" t="s">
        <v>345</v>
      </c>
      <c r="B393" s="12">
        <v>1</v>
      </c>
      <c r="C393" s="12" t="s">
        <v>17</v>
      </c>
      <c r="D393" s="12">
        <v>1</v>
      </c>
      <c r="E393" s="12">
        <v>3</v>
      </c>
      <c r="F393" s="12">
        <v>1</v>
      </c>
      <c r="G393" s="13">
        <v>5.4545500000000003E-4</v>
      </c>
      <c r="H393" s="14">
        <v>0.3</v>
      </c>
    </row>
    <row r="394" spans="1:8" s="5" customFormat="1" ht="15" customHeight="1" x14ac:dyDescent="0.2">
      <c r="A394" s="3" t="s">
        <v>346</v>
      </c>
      <c r="B394" s="12">
        <v>5</v>
      </c>
      <c r="C394" s="12" t="s">
        <v>17</v>
      </c>
      <c r="D394" s="12">
        <v>5</v>
      </c>
      <c r="E394" s="12">
        <v>215</v>
      </c>
      <c r="F394" s="12">
        <v>110</v>
      </c>
      <c r="G394" s="13">
        <v>3.3636364000000002E-2</v>
      </c>
      <c r="H394" s="14">
        <v>1.0499999999999998</v>
      </c>
    </row>
    <row r="395" spans="1:8" s="5" customFormat="1" ht="21" customHeight="1" x14ac:dyDescent="0.2">
      <c r="A395" s="3" t="s">
        <v>347</v>
      </c>
      <c r="B395" s="9">
        <f>SUM(B396:B400)</f>
        <v>41</v>
      </c>
      <c r="C395" s="9">
        <f t="shared" ref="C395:H395" si="53">SUM(C396:C400)</f>
        <v>4</v>
      </c>
      <c r="D395" s="9">
        <f t="shared" si="53"/>
        <v>37</v>
      </c>
      <c r="E395" s="9">
        <f t="shared" si="53"/>
        <v>507.99999999999994</v>
      </c>
      <c r="F395" s="9">
        <f t="shared" si="53"/>
        <v>346</v>
      </c>
      <c r="G395" s="10">
        <f t="shared" si="53"/>
        <v>9.5681816000000003E-2</v>
      </c>
      <c r="H395" s="11">
        <f t="shared" si="53"/>
        <v>3.919999999999999</v>
      </c>
    </row>
    <row r="396" spans="1:8" s="5" customFormat="1" ht="15" customHeight="1" x14ac:dyDescent="0.2">
      <c r="A396" s="3" t="s">
        <v>636</v>
      </c>
      <c r="B396" s="12">
        <v>4</v>
      </c>
      <c r="C396" s="12">
        <v>1</v>
      </c>
      <c r="D396" s="12">
        <v>3</v>
      </c>
      <c r="E396" s="12">
        <v>42</v>
      </c>
      <c r="F396" s="12">
        <v>13</v>
      </c>
      <c r="G396" s="13">
        <v>4.5909089999999998E-3</v>
      </c>
      <c r="H396" s="14" t="s">
        <v>17</v>
      </c>
    </row>
    <row r="397" spans="1:8" s="5" customFormat="1" ht="15" customHeight="1" x14ac:dyDescent="0.2">
      <c r="A397" s="3" t="s">
        <v>348</v>
      </c>
      <c r="B397" s="12">
        <v>15</v>
      </c>
      <c r="C397" s="12">
        <v>2</v>
      </c>
      <c r="D397" s="12">
        <v>13</v>
      </c>
      <c r="E397" s="12">
        <v>281.99999999999994</v>
      </c>
      <c r="F397" s="12">
        <v>212</v>
      </c>
      <c r="G397" s="13">
        <v>5.7181817000000003E-2</v>
      </c>
      <c r="H397" s="14">
        <v>3.1399999999999997</v>
      </c>
    </row>
    <row r="398" spans="1:8" s="5" customFormat="1" ht="15" customHeight="1" x14ac:dyDescent="0.2">
      <c r="A398" s="3" t="s">
        <v>349</v>
      </c>
      <c r="B398" s="12">
        <v>6</v>
      </c>
      <c r="C398" s="12">
        <v>1</v>
      </c>
      <c r="D398" s="12">
        <v>5</v>
      </c>
      <c r="E398" s="12">
        <v>33</v>
      </c>
      <c r="F398" s="12">
        <v>31</v>
      </c>
      <c r="G398" s="13">
        <v>6.454544999999999E-3</v>
      </c>
      <c r="H398" s="14">
        <v>9.0000000000000011E-2</v>
      </c>
    </row>
    <row r="399" spans="1:8" s="5" customFormat="1" ht="15" customHeight="1" x14ac:dyDescent="0.2">
      <c r="A399" s="3" t="s">
        <v>159</v>
      </c>
      <c r="B399" s="12">
        <v>10</v>
      </c>
      <c r="C399" s="12" t="s">
        <v>17</v>
      </c>
      <c r="D399" s="12">
        <v>10</v>
      </c>
      <c r="E399" s="12">
        <v>74</v>
      </c>
      <c r="F399" s="12">
        <v>44</v>
      </c>
      <c r="G399" s="13">
        <v>1.3454544000000002E-2</v>
      </c>
      <c r="H399" s="14">
        <v>0.59999999999999987</v>
      </c>
    </row>
    <row r="400" spans="1:8" s="5" customFormat="1" ht="15" customHeight="1" x14ac:dyDescent="0.2">
      <c r="A400" s="3" t="s">
        <v>350</v>
      </c>
      <c r="B400" s="12">
        <v>6</v>
      </c>
      <c r="C400" s="12" t="s">
        <v>17</v>
      </c>
      <c r="D400" s="12">
        <v>6</v>
      </c>
      <c r="E400" s="12">
        <v>77</v>
      </c>
      <c r="F400" s="12">
        <v>46</v>
      </c>
      <c r="G400" s="13">
        <v>1.4000000999999998E-2</v>
      </c>
      <c r="H400" s="14">
        <v>0.09</v>
      </c>
    </row>
    <row r="401" spans="1:8" s="5" customFormat="1" ht="21" customHeight="1" x14ac:dyDescent="0.2">
      <c r="A401" s="3" t="s">
        <v>351</v>
      </c>
      <c r="B401" s="9">
        <f>SUM(B402:B412)</f>
        <v>60</v>
      </c>
      <c r="C401" s="9">
        <f t="shared" ref="C401:H401" si="54">SUM(C402:C412)</f>
        <v>3</v>
      </c>
      <c r="D401" s="9">
        <f t="shared" si="54"/>
        <v>57</v>
      </c>
      <c r="E401" s="9">
        <f t="shared" si="54"/>
        <v>4728</v>
      </c>
      <c r="F401" s="9">
        <f t="shared" si="54"/>
        <v>4260</v>
      </c>
      <c r="G401" s="10">
        <f t="shared" si="54"/>
        <v>0.86690909000000005</v>
      </c>
      <c r="H401" s="11">
        <f t="shared" si="54"/>
        <v>37.18</v>
      </c>
    </row>
    <row r="402" spans="1:8" s="5" customFormat="1" ht="15" customHeight="1" x14ac:dyDescent="0.2">
      <c r="A402" s="3" t="s">
        <v>637</v>
      </c>
      <c r="B402" s="12">
        <v>1</v>
      </c>
      <c r="C402" s="12" t="s">
        <v>17</v>
      </c>
      <c r="D402" s="12">
        <v>1</v>
      </c>
      <c r="E402" s="12">
        <v>20</v>
      </c>
      <c r="F402" s="12" t="s">
        <v>17</v>
      </c>
      <c r="G402" s="13">
        <v>3.636364E-3</v>
      </c>
      <c r="H402" s="14" t="s">
        <v>17</v>
      </c>
    </row>
    <row r="403" spans="1:8" s="5" customFormat="1" ht="15" customHeight="1" x14ac:dyDescent="0.2">
      <c r="A403" s="3" t="s">
        <v>352</v>
      </c>
      <c r="B403" s="12">
        <v>8</v>
      </c>
      <c r="C403" s="12" t="s">
        <v>17</v>
      </c>
      <c r="D403" s="12">
        <v>8</v>
      </c>
      <c r="E403" s="12">
        <v>738</v>
      </c>
      <c r="F403" s="12">
        <v>667</v>
      </c>
      <c r="G403" s="13">
        <v>0.13509090900000001</v>
      </c>
      <c r="H403" s="14">
        <v>10.85</v>
      </c>
    </row>
    <row r="404" spans="1:8" s="5" customFormat="1" ht="15" customHeight="1" x14ac:dyDescent="0.2">
      <c r="A404" s="3" t="s">
        <v>353</v>
      </c>
      <c r="B404" s="12">
        <v>3</v>
      </c>
      <c r="C404" s="12" t="s">
        <v>17</v>
      </c>
      <c r="D404" s="12">
        <v>3</v>
      </c>
      <c r="E404" s="12">
        <v>68</v>
      </c>
      <c r="F404" s="12">
        <v>20</v>
      </c>
      <c r="G404" s="13">
        <v>1.2363636000000001E-2</v>
      </c>
      <c r="H404" s="14">
        <v>0.6</v>
      </c>
    </row>
    <row r="405" spans="1:8" s="5" customFormat="1" ht="15" customHeight="1" x14ac:dyDescent="0.2">
      <c r="A405" s="3" t="s">
        <v>354</v>
      </c>
      <c r="B405" s="12">
        <v>4</v>
      </c>
      <c r="C405" s="12">
        <v>1</v>
      </c>
      <c r="D405" s="12">
        <v>3</v>
      </c>
      <c r="E405" s="12">
        <v>14</v>
      </c>
      <c r="F405" s="12">
        <v>9</v>
      </c>
      <c r="G405" s="13">
        <v>2.5454549999999999E-3</v>
      </c>
      <c r="H405" s="14">
        <v>0.06</v>
      </c>
    </row>
    <row r="406" spans="1:8" s="5" customFormat="1" ht="15" customHeight="1" x14ac:dyDescent="0.2">
      <c r="A406" s="3" t="s">
        <v>355</v>
      </c>
      <c r="B406" s="12">
        <v>1</v>
      </c>
      <c r="C406" s="12" t="s">
        <v>17</v>
      </c>
      <c r="D406" s="12">
        <v>1</v>
      </c>
      <c r="E406" s="12">
        <v>100</v>
      </c>
      <c r="F406" s="12" t="s">
        <v>17</v>
      </c>
      <c r="G406" s="13">
        <v>0.02</v>
      </c>
      <c r="H406" s="14" t="s">
        <v>17</v>
      </c>
    </row>
    <row r="407" spans="1:8" s="5" customFormat="1" ht="15" customHeight="1" x14ac:dyDescent="0.2">
      <c r="A407" s="3" t="s">
        <v>356</v>
      </c>
      <c r="B407" s="12">
        <v>20</v>
      </c>
      <c r="C407" s="12">
        <v>1</v>
      </c>
      <c r="D407" s="12">
        <v>19</v>
      </c>
      <c r="E407" s="12">
        <v>3564.0000000000005</v>
      </c>
      <c r="F407" s="12">
        <v>3420</v>
      </c>
      <c r="G407" s="13">
        <v>0.65254545500000005</v>
      </c>
      <c r="H407" s="14">
        <v>22.149999999999995</v>
      </c>
    </row>
    <row r="408" spans="1:8" s="5" customFormat="1" ht="15" customHeight="1" x14ac:dyDescent="0.2">
      <c r="A408" s="3" t="s">
        <v>357</v>
      </c>
      <c r="B408" s="12">
        <v>2</v>
      </c>
      <c r="C408" s="12">
        <v>1</v>
      </c>
      <c r="D408" s="12">
        <v>1</v>
      </c>
      <c r="E408" s="12">
        <v>11</v>
      </c>
      <c r="F408" s="12">
        <v>1</v>
      </c>
      <c r="G408" s="13">
        <v>2E-3</v>
      </c>
      <c r="H408" s="14" t="s">
        <v>17</v>
      </c>
    </row>
    <row r="409" spans="1:8" s="5" customFormat="1" ht="15" customHeight="1" x14ac:dyDescent="0.2">
      <c r="A409" s="3" t="s">
        <v>358</v>
      </c>
      <c r="B409" s="12">
        <v>12</v>
      </c>
      <c r="C409" s="12" t="s">
        <v>17</v>
      </c>
      <c r="D409" s="12">
        <v>12</v>
      </c>
      <c r="E409" s="12">
        <v>105</v>
      </c>
      <c r="F409" s="12">
        <v>44</v>
      </c>
      <c r="G409" s="13">
        <v>1.9090908E-2</v>
      </c>
      <c r="H409" s="14">
        <v>2.0999999999999996</v>
      </c>
    </row>
    <row r="410" spans="1:8" s="5" customFormat="1" ht="15" customHeight="1" x14ac:dyDescent="0.2">
      <c r="A410" s="3" t="s">
        <v>359</v>
      </c>
      <c r="B410" s="12">
        <v>3</v>
      </c>
      <c r="C410" s="12" t="s">
        <v>17</v>
      </c>
      <c r="D410" s="12">
        <v>3</v>
      </c>
      <c r="E410" s="12">
        <v>38</v>
      </c>
      <c r="F410" s="12">
        <v>38</v>
      </c>
      <c r="G410" s="13">
        <v>6.9090899999999997E-3</v>
      </c>
      <c r="H410" s="14">
        <v>0.22</v>
      </c>
    </row>
    <row r="411" spans="1:8" s="5" customFormat="1" ht="15" customHeight="1" x14ac:dyDescent="0.2">
      <c r="A411" s="3" t="s">
        <v>360</v>
      </c>
      <c r="B411" s="12">
        <v>3</v>
      </c>
      <c r="C411" s="12" t="s">
        <v>17</v>
      </c>
      <c r="D411" s="12">
        <v>3</v>
      </c>
      <c r="E411" s="12">
        <v>58.999999999999993</v>
      </c>
      <c r="F411" s="12">
        <v>49.999999999999993</v>
      </c>
      <c r="G411" s="13">
        <v>1.0727273000000001E-2</v>
      </c>
      <c r="H411" s="14">
        <v>0.60000000000000009</v>
      </c>
    </row>
    <row r="412" spans="1:8" s="5" customFormat="1" ht="15" customHeight="1" x14ac:dyDescent="0.2">
      <c r="A412" s="3" t="s">
        <v>361</v>
      </c>
      <c r="B412" s="12">
        <v>3</v>
      </c>
      <c r="C412" s="12" t="s">
        <v>17</v>
      </c>
      <c r="D412" s="12">
        <v>3</v>
      </c>
      <c r="E412" s="12">
        <v>11</v>
      </c>
      <c r="F412" s="12">
        <v>11</v>
      </c>
      <c r="G412" s="13">
        <v>2E-3</v>
      </c>
      <c r="H412" s="14">
        <v>0.6</v>
      </c>
    </row>
    <row r="413" spans="1:8" s="5" customFormat="1" ht="21" customHeight="1" x14ac:dyDescent="0.2">
      <c r="A413" s="3" t="s">
        <v>11</v>
      </c>
      <c r="B413" s="9">
        <f>B414+B416+B424+B428+B442</f>
        <v>1481</v>
      </c>
      <c r="C413" s="9">
        <f t="shared" ref="C413:H413" si="55">C414+C416+C424+C428+C442</f>
        <v>149</v>
      </c>
      <c r="D413" s="9">
        <f t="shared" si="55"/>
        <v>1332</v>
      </c>
      <c r="E413" s="9">
        <f t="shared" si="55"/>
        <v>888341</v>
      </c>
      <c r="F413" s="9">
        <f t="shared" si="55"/>
        <v>516493.99999999983</v>
      </c>
      <c r="G413" s="10">
        <f t="shared" si="55"/>
        <v>174.07419597600008</v>
      </c>
      <c r="H413" s="11">
        <f t="shared" si="55"/>
        <v>5919.3400000000011</v>
      </c>
    </row>
    <row r="414" spans="1:8" s="5" customFormat="1" ht="21" customHeight="1" x14ac:dyDescent="0.2">
      <c r="A414" s="3" t="s">
        <v>362</v>
      </c>
      <c r="B414" s="9">
        <f>SUM(B415)</f>
        <v>1</v>
      </c>
      <c r="C414" s="9">
        <f t="shared" ref="C414:H414" si="56">SUM(C415)</f>
        <v>0</v>
      </c>
      <c r="D414" s="9">
        <f t="shared" si="56"/>
        <v>1</v>
      </c>
      <c r="E414" s="9">
        <f t="shared" si="56"/>
        <v>12</v>
      </c>
      <c r="F414" s="9">
        <f t="shared" si="56"/>
        <v>5</v>
      </c>
      <c r="G414" s="10">
        <f t="shared" si="56"/>
        <v>2.1818179999999999E-3</v>
      </c>
      <c r="H414" s="11">
        <f t="shared" si="56"/>
        <v>0.3</v>
      </c>
    </row>
    <row r="415" spans="1:8" s="5" customFormat="1" ht="15" customHeight="1" x14ac:dyDescent="0.2">
      <c r="A415" s="3" t="s">
        <v>363</v>
      </c>
      <c r="B415" s="12">
        <v>1</v>
      </c>
      <c r="C415" s="12" t="s">
        <v>17</v>
      </c>
      <c r="D415" s="12">
        <v>1</v>
      </c>
      <c r="E415" s="12">
        <v>12</v>
      </c>
      <c r="F415" s="12">
        <v>5</v>
      </c>
      <c r="G415" s="13">
        <v>2.1818179999999999E-3</v>
      </c>
      <c r="H415" s="14">
        <v>0.3</v>
      </c>
    </row>
    <row r="416" spans="1:8" s="5" customFormat="1" ht="21" customHeight="1" x14ac:dyDescent="0.2">
      <c r="A416" s="3" t="s">
        <v>364</v>
      </c>
      <c r="B416" s="9">
        <f>SUM(B417:B423)</f>
        <v>861</v>
      </c>
      <c r="C416" s="9">
        <f t="shared" ref="C416:H416" si="57">SUM(C417:C423)</f>
        <v>48</v>
      </c>
      <c r="D416" s="9">
        <f t="shared" si="57"/>
        <v>813</v>
      </c>
      <c r="E416" s="9">
        <f t="shared" si="57"/>
        <v>625301</v>
      </c>
      <c r="F416" s="9">
        <f t="shared" si="57"/>
        <v>413217.99999999983</v>
      </c>
      <c r="G416" s="10">
        <f t="shared" si="57"/>
        <v>116.20000000700007</v>
      </c>
      <c r="H416" s="11">
        <f t="shared" si="57"/>
        <v>4527.55</v>
      </c>
    </row>
    <row r="417" spans="1:8" s="5" customFormat="1" ht="15" customHeight="1" x14ac:dyDescent="0.2">
      <c r="A417" s="3" t="s">
        <v>664</v>
      </c>
      <c r="B417" s="12">
        <v>27</v>
      </c>
      <c r="C417" s="12">
        <v>3</v>
      </c>
      <c r="D417" s="12">
        <v>24</v>
      </c>
      <c r="E417" s="12">
        <v>1315.0000000000002</v>
      </c>
      <c r="F417" s="12">
        <v>441.00000000000006</v>
      </c>
      <c r="G417" s="13">
        <v>0.24454545799999999</v>
      </c>
      <c r="H417" s="14">
        <v>4.62</v>
      </c>
    </row>
    <row r="418" spans="1:8" s="5" customFormat="1" ht="15" customHeight="1" x14ac:dyDescent="0.2">
      <c r="A418" s="3" t="s">
        <v>365</v>
      </c>
      <c r="B418" s="12">
        <v>8</v>
      </c>
      <c r="C418" s="12" t="s">
        <v>17</v>
      </c>
      <c r="D418" s="12">
        <v>8</v>
      </c>
      <c r="E418" s="12">
        <v>714</v>
      </c>
      <c r="F418" s="12">
        <v>133</v>
      </c>
      <c r="G418" s="13">
        <v>0.129818181</v>
      </c>
      <c r="H418" s="14">
        <v>1.8999999999999997</v>
      </c>
    </row>
    <row r="419" spans="1:8" s="5" customFormat="1" ht="15" customHeight="1" x14ac:dyDescent="0.2">
      <c r="A419" s="3" t="s">
        <v>366</v>
      </c>
      <c r="B419" s="12">
        <v>8</v>
      </c>
      <c r="C419" s="12">
        <v>2</v>
      </c>
      <c r="D419" s="12">
        <v>6</v>
      </c>
      <c r="E419" s="12">
        <v>381.00000000000006</v>
      </c>
      <c r="F419" s="12">
        <v>160.99999999999997</v>
      </c>
      <c r="G419" s="13">
        <v>8.8060606999999999E-2</v>
      </c>
      <c r="H419" s="14">
        <v>0.9</v>
      </c>
    </row>
    <row r="420" spans="1:8" s="5" customFormat="1" ht="15" customHeight="1" x14ac:dyDescent="0.2">
      <c r="A420" s="3" t="s">
        <v>367</v>
      </c>
      <c r="B420" s="12">
        <v>15</v>
      </c>
      <c r="C420" s="12" t="s">
        <v>17</v>
      </c>
      <c r="D420" s="12">
        <v>15</v>
      </c>
      <c r="E420" s="12">
        <v>1193</v>
      </c>
      <c r="F420" s="12">
        <v>961</v>
      </c>
      <c r="G420" s="13">
        <v>0.222727274</v>
      </c>
      <c r="H420" s="14">
        <v>10.429999999999996</v>
      </c>
    </row>
    <row r="421" spans="1:8" s="5" customFormat="1" ht="15" customHeight="1" x14ac:dyDescent="0.2">
      <c r="A421" s="3" t="s">
        <v>368</v>
      </c>
      <c r="B421" s="12">
        <v>1</v>
      </c>
      <c r="C421" s="12" t="s">
        <v>17</v>
      </c>
      <c r="D421" s="12">
        <v>1</v>
      </c>
      <c r="E421" s="12">
        <v>15</v>
      </c>
      <c r="F421" s="12" t="s">
        <v>17</v>
      </c>
      <c r="G421" s="13">
        <v>2.7272730000000001E-3</v>
      </c>
      <c r="H421" s="14" t="s">
        <v>17</v>
      </c>
    </row>
    <row r="422" spans="1:8" s="5" customFormat="1" ht="15" customHeight="1" x14ac:dyDescent="0.2">
      <c r="A422" s="3" t="s">
        <v>668</v>
      </c>
      <c r="B422" s="12">
        <v>511</v>
      </c>
      <c r="C422" s="12">
        <v>8</v>
      </c>
      <c r="D422" s="12">
        <v>503</v>
      </c>
      <c r="E422" s="12">
        <v>560994</v>
      </c>
      <c r="F422" s="12">
        <v>378233.99999999983</v>
      </c>
      <c r="G422" s="13">
        <v>103.84951515100008</v>
      </c>
      <c r="H422" s="14">
        <v>4213.2599999999993</v>
      </c>
    </row>
    <row r="423" spans="1:8" s="5" customFormat="1" ht="15" customHeight="1" x14ac:dyDescent="0.2">
      <c r="A423" s="3" t="s">
        <v>369</v>
      </c>
      <c r="B423" s="12">
        <v>291</v>
      </c>
      <c r="C423" s="12">
        <v>35</v>
      </c>
      <c r="D423" s="12">
        <v>256</v>
      </c>
      <c r="E423" s="12">
        <v>60689</v>
      </c>
      <c r="F423" s="12">
        <v>33287.999999999978</v>
      </c>
      <c r="G423" s="13">
        <v>11.662606062999998</v>
      </c>
      <c r="H423" s="14">
        <v>296.44000000000023</v>
      </c>
    </row>
    <row r="424" spans="1:8" s="5" customFormat="1" ht="21" customHeight="1" x14ac:dyDescent="0.2">
      <c r="A424" s="3" t="s">
        <v>370</v>
      </c>
      <c r="B424" s="9">
        <f>SUM(B425:B427)</f>
        <v>40</v>
      </c>
      <c r="C424" s="9">
        <f t="shared" ref="C424:H424" si="58">SUM(C425:C427)</f>
        <v>24</v>
      </c>
      <c r="D424" s="9">
        <f t="shared" si="58"/>
        <v>16</v>
      </c>
      <c r="E424" s="9">
        <f t="shared" si="58"/>
        <v>35895</v>
      </c>
      <c r="F424" s="9">
        <f t="shared" si="58"/>
        <v>29462</v>
      </c>
      <c r="G424" s="10">
        <f t="shared" si="58"/>
        <v>12.363327271999999</v>
      </c>
      <c r="H424" s="11">
        <f t="shared" si="58"/>
        <v>408.5</v>
      </c>
    </row>
    <row r="425" spans="1:8" s="5" customFormat="1" ht="15" customHeight="1" x14ac:dyDescent="0.2">
      <c r="A425" s="3" t="s">
        <v>638</v>
      </c>
      <c r="B425" s="12">
        <v>25</v>
      </c>
      <c r="C425" s="12">
        <v>15</v>
      </c>
      <c r="D425" s="12">
        <v>10</v>
      </c>
      <c r="E425" s="12">
        <v>33370</v>
      </c>
      <c r="F425" s="12">
        <v>27063</v>
      </c>
      <c r="G425" s="13">
        <v>11.585151513</v>
      </c>
      <c r="H425" s="14">
        <v>405.34</v>
      </c>
    </row>
    <row r="426" spans="1:8" s="5" customFormat="1" ht="15" customHeight="1" x14ac:dyDescent="0.2">
      <c r="A426" s="3" t="s">
        <v>371</v>
      </c>
      <c r="B426" s="12">
        <v>4</v>
      </c>
      <c r="C426" s="12">
        <v>2</v>
      </c>
      <c r="D426" s="12">
        <v>2</v>
      </c>
      <c r="E426" s="12">
        <v>110</v>
      </c>
      <c r="F426" s="12">
        <v>45</v>
      </c>
      <c r="G426" s="13">
        <v>2.6818181999999999E-2</v>
      </c>
      <c r="H426" s="14">
        <v>0.41</v>
      </c>
    </row>
    <row r="427" spans="1:8" s="5" customFormat="1" ht="15" customHeight="1" x14ac:dyDescent="0.2">
      <c r="A427" s="3" t="s">
        <v>372</v>
      </c>
      <c r="B427" s="12">
        <v>11</v>
      </c>
      <c r="C427" s="12">
        <v>7</v>
      </c>
      <c r="D427" s="12">
        <v>4</v>
      </c>
      <c r="E427" s="12">
        <v>2415</v>
      </c>
      <c r="F427" s="12">
        <v>2353.9999999999995</v>
      </c>
      <c r="G427" s="13">
        <v>0.75135757699999994</v>
      </c>
      <c r="H427" s="14">
        <v>2.75</v>
      </c>
    </row>
    <row r="428" spans="1:8" s="5" customFormat="1" ht="21" customHeight="1" x14ac:dyDescent="0.2">
      <c r="A428" s="3" t="s">
        <v>373</v>
      </c>
      <c r="B428" s="9">
        <f>SUM(B429:B441)</f>
        <v>561</v>
      </c>
      <c r="C428" s="9">
        <f t="shared" ref="C428:H428" si="59">SUM(C429:C441)</f>
        <v>71</v>
      </c>
      <c r="D428" s="9">
        <f t="shared" si="59"/>
        <v>490</v>
      </c>
      <c r="E428" s="9">
        <f t="shared" si="59"/>
        <v>224031</v>
      </c>
      <c r="F428" s="9">
        <f t="shared" si="59"/>
        <v>70764</v>
      </c>
      <c r="G428" s="10">
        <f t="shared" si="59"/>
        <v>44.930262636000009</v>
      </c>
      <c r="H428" s="11">
        <f t="shared" si="59"/>
        <v>981.65000000000032</v>
      </c>
    </row>
    <row r="429" spans="1:8" s="5" customFormat="1" ht="15" customHeight="1" x14ac:dyDescent="0.2">
      <c r="A429" s="3" t="s">
        <v>160</v>
      </c>
      <c r="B429" s="12">
        <v>37</v>
      </c>
      <c r="C429" s="12">
        <v>1</v>
      </c>
      <c r="D429" s="12">
        <v>36</v>
      </c>
      <c r="E429" s="12">
        <v>481.00000000000006</v>
      </c>
      <c r="F429" s="12">
        <v>224</v>
      </c>
      <c r="G429" s="13">
        <v>8.9000001999999981E-2</v>
      </c>
      <c r="H429" s="14">
        <v>5.26</v>
      </c>
    </row>
    <row r="430" spans="1:8" s="5" customFormat="1" ht="15" customHeight="1" x14ac:dyDescent="0.2">
      <c r="A430" s="3" t="s">
        <v>374</v>
      </c>
      <c r="B430" s="12">
        <v>16</v>
      </c>
      <c r="C430" s="12">
        <v>5</v>
      </c>
      <c r="D430" s="12">
        <v>11</v>
      </c>
      <c r="E430" s="12">
        <v>10514.000000000002</v>
      </c>
      <c r="F430" s="12">
        <v>8057.9999999999982</v>
      </c>
      <c r="G430" s="13">
        <v>1.9164848490000002</v>
      </c>
      <c r="H430" s="14">
        <v>67.8</v>
      </c>
    </row>
    <row r="431" spans="1:8" s="5" customFormat="1" ht="15" customHeight="1" x14ac:dyDescent="0.2">
      <c r="A431" s="3" t="s">
        <v>375</v>
      </c>
      <c r="B431" s="12">
        <v>66</v>
      </c>
      <c r="C431" s="12">
        <v>14</v>
      </c>
      <c r="D431" s="12">
        <v>52</v>
      </c>
      <c r="E431" s="12">
        <v>22239.999999999996</v>
      </c>
      <c r="F431" s="12">
        <v>17390</v>
      </c>
      <c r="G431" s="13">
        <v>4.0955757539999995</v>
      </c>
      <c r="H431" s="14">
        <v>225.63000000000008</v>
      </c>
    </row>
    <row r="432" spans="1:8" s="5" customFormat="1" ht="15" customHeight="1" x14ac:dyDescent="0.2">
      <c r="A432" s="3" t="s">
        <v>376</v>
      </c>
      <c r="B432" s="12">
        <v>50</v>
      </c>
      <c r="C432" s="12">
        <v>1</v>
      </c>
      <c r="D432" s="12">
        <v>49</v>
      </c>
      <c r="E432" s="12">
        <v>1946</v>
      </c>
      <c r="F432" s="12">
        <v>1383</v>
      </c>
      <c r="G432" s="13">
        <v>0.35490909100000007</v>
      </c>
      <c r="H432" s="14">
        <v>24.049999999999997</v>
      </c>
    </row>
    <row r="433" spans="1:8" s="5" customFormat="1" ht="15" customHeight="1" x14ac:dyDescent="0.2">
      <c r="A433" s="3" t="s">
        <v>377</v>
      </c>
      <c r="B433" s="12">
        <v>19</v>
      </c>
      <c r="C433" s="12">
        <v>6</v>
      </c>
      <c r="D433" s="12">
        <v>13</v>
      </c>
      <c r="E433" s="12">
        <v>1906.0000000000002</v>
      </c>
      <c r="F433" s="12">
        <v>453.00000000000006</v>
      </c>
      <c r="G433" s="13">
        <v>2.1723636389999998</v>
      </c>
      <c r="H433" s="14">
        <v>5.5</v>
      </c>
    </row>
    <row r="434" spans="1:8" s="5" customFormat="1" ht="15" customHeight="1" x14ac:dyDescent="0.2">
      <c r="A434" s="3" t="s">
        <v>378</v>
      </c>
      <c r="B434" s="12">
        <v>34</v>
      </c>
      <c r="C434" s="12">
        <v>2</v>
      </c>
      <c r="D434" s="12">
        <v>32</v>
      </c>
      <c r="E434" s="12">
        <v>6182</v>
      </c>
      <c r="F434" s="12">
        <v>3618</v>
      </c>
      <c r="G434" s="13">
        <v>1.7339696979999999</v>
      </c>
      <c r="H434" s="14">
        <v>31.159999999999997</v>
      </c>
    </row>
    <row r="435" spans="1:8" s="5" customFormat="1" ht="15" customHeight="1" x14ac:dyDescent="0.2">
      <c r="A435" s="3" t="s">
        <v>379</v>
      </c>
      <c r="B435" s="12">
        <v>9</v>
      </c>
      <c r="C435" s="12">
        <v>2</v>
      </c>
      <c r="D435" s="12">
        <v>7</v>
      </c>
      <c r="E435" s="12">
        <v>52</v>
      </c>
      <c r="F435" s="12">
        <v>19</v>
      </c>
      <c r="G435" s="13">
        <v>3.2272728000000001E-2</v>
      </c>
      <c r="H435" s="14">
        <v>1.2499999999999998</v>
      </c>
    </row>
    <row r="436" spans="1:8" s="5" customFormat="1" ht="15" customHeight="1" x14ac:dyDescent="0.2">
      <c r="A436" s="3" t="s">
        <v>380</v>
      </c>
      <c r="B436" s="12">
        <v>13</v>
      </c>
      <c r="C436" s="12">
        <v>3</v>
      </c>
      <c r="D436" s="12">
        <v>10</v>
      </c>
      <c r="E436" s="12">
        <v>315</v>
      </c>
      <c r="F436" s="12">
        <v>300</v>
      </c>
      <c r="G436" s="13">
        <v>6.1515152000000003E-2</v>
      </c>
      <c r="H436" s="14">
        <v>4.83</v>
      </c>
    </row>
    <row r="437" spans="1:8" s="5" customFormat="1" ht="15" customHeight="1" x14ac:dyDescent="0.2">
      <c r="A437" s="3" t="s">
        <v>381</v>
      </c>
      <c r="B437" s="12">
        <v>28</v>
      </c>
      <c r="C437" s="12" t="s">
        <v>17</v>
      </c>
      <c r="D437" s="12">
        <v>28</v>
      </c>
      <c r="E437" s="12">
        <v>173</v>
      </c>
      <c r="F437" s="12">
        <v>83.999999999999986</v>
      </c>
      <c r="G437" s="13">
        <v>3.1454543999999994E-2</v>
      </c>
      <c r="H437" s="14">
        <v>6.7299999999999995</v>
      </c>
    </row>
    <row r="438" spans="1:8" s="5" customFormat="1" ht="15" customHeight="1" x14ac:dyDescent="0.2">
      <c r="A438" s="3" t="s">
        <v>382</v>
      </c>
      <c r="B438" s="12">
        <v>50</v>
      </c>
      <c r="C438" s="12">
        <v>3</v>
      </c>
      <c r="D438" s="12">
        <v>47</v>
      </c>
      <c r="E438" s="12">
        <v>3829.9999999999982</v>
      </c>
      <c r="F438" s="12">
        <v>754.99999999999989</v>
      </c>
      <c r="G438" s="13">
        <v>0.70498990100000014</v>
      </c>
      <c r="H438" s="14">
        <v>16.950000000000003</v>
      </c>
    </row>
    <row r="439" spans="1:8" s="5" customFormat="1" ht="15" customHeight="1" x14ac:dyDescent="0.2">
      <c r="A439" s="3" t="s">
        <v>383</v>
      </c>
      <c r="B439" s="12">
        <v>42</v>
      </c>
      <c r="C439" s="12">
        <v>11</v>
      </c>
      <c r="D439" s="12">
        <v>31</v>
      </c>
      <c r="E439" s="12">
        <v>264.00000000000006</v>
      </c>
      <c r="F439" s="12">
        <v>132</v>
      </c>
      <c r="G439" s="13">
        <v>5.7818183000000002E-2</v>
      </c>
      <c r="H439" s="14">
        <v>5.6399999999999988</v>
      </c>
    </row>
    <row r="440" spans="1:8" s="5" customFormat="1" ht="15" customHeight="1" x14ac:dyDescent="0.2">
      <c r="A440" s="3" t="s">
        <v>384</v>
      </c>
      <c r="B440" s="12">
        <v>163</v>
      </c>
      <c r="C440" s="12">
        <v>23</v>
      </c>
      <c r="D440" s="12">
        <v>140</v>
      </c>
      <c r="E440" s="12">
        <v>175909</v>
      </c>
      <c r="F440" s="12">
        <v>38238</v>
      </c>
      <c r="G440" s="13">
        <v>33.640090915000009</v>
      </c>
      <c r="H440" s="14">
        <v>582.9000000000002</v>
      </c>
    </row>
    <row r="441" spans="1:8" s="5" customFormat="1" ht="15" customHeight="1" x14ac:dyDescent="0.2">
      <c r="A441" s="3" t="s">
        <v>385</v>
      </c>
      <c r="B441" s="12">
        <v>34</v>
      </c>
      <c r="C441" s="12" t="s">
        <v>17</v>
      </c>
      <c r="D441" s="12">
        <v>34</v>
      </c>
      <c r="E441" s="12">
        <v>218.99999999999994</v>
      </c>
      <c r="F441" s="12">
        <v>110</v>
      </c>
      <c r="G441" s="13">
        <v>3.9818180000000009E-2</v>
      </c>
      <c r="H441" s="14">
        <v>3.9499999999999993</v>
      </c>
    </row>
    <row r="442" spans="1:8" s="5" customFormat="1" ht="21" customHeight="1" x14ac:dyDescent="0.2">
      <c r="A442" s="3" t="s">
        <v>386</v>
      </c>
      <c r="B442" s="9">
        <f>SUM(B443:B449)</f>
        <v>18</v>
      </c>
      <c r="C442" s="9">
        <f t="shared" ref="C442:H442" si="60">SUM(C443:C449)</f>
        <v>6</v>
      </c>
      <c r="D442" s="9">
        <f t="shared" si="60"/>
        <v>12</v>
      </c>
      <c r="E442" s="9">
        <f t="shared" si="60"/>
        <v>3102</v>
      </c>
      <c r="F442" s="9">
        <f t="shared" si="60"/>
        <v>3045</v>
      </c>
      <c r="G442" s="10">
        <f t="shared" si="60"/>
        <v>0.57842424300000006</v>
      </c>
      <c r="H442" s="11">
        <f t="shared" si="60"/>
        <v>1.34</v>
      </c>
    </row>
    <row r="443" spans="1:8" s="5" customFormat="1" ht="15" customHeight="1" x14ac:dyDescent="0.2">
      <c r="A443" s="3" t="s">
        <v>387</v>
      </c>
      <c r="B443" s="12">
        <v>1</v>
      </c>
      <c r="C443" s="12">
        <v>1</v>
      </c>
      <c r="D443" s="12" t="s">
        <v>17</v>
      </c>
      <c r="E443" s="12">
        <v>10</v>
      </c>
      <c r="F443" s="12" t="s">
        <v>17</v>
      </c>
      <c r="G443" s="13">
        <v>1.818182E-3</v>
      </c>
      <c r="H443" s="14" t="s">
        <v>17</v>
      </c>
    </row>
    <row r="444" spans="1:8" s="5" customFormat="1" ht="15" customHeight="1" x14ac:dyDescent="0.2">
      <c r="A444" s="3" t="s">
        <v>388</v>
      </c>
      <c r="B444" s="12">
        <v>3</v>
      </c>
      <c r="C444" s="12">
        <v>2</v>
      </c>
      <c r="D444" s="12">
        <v>1</v>
      </c>
      <c r="E444" s="12">
        <v>4</v>
      </c>
      <c r="F444" s="12">
        <v>2</v>
      </c>
      <c r="G444" s="13">
        <v>8.7878700000000001E-4</v>
      </c>
      <c r="H444" s="14">
        <v>0.11</v>
      </c>
    </row>
    <row r="445" spans="1:8" s="5" customFormat="1" ht="15" customHeight="1" x14ac:dyDescent="0.2">
      <c r="A445" s="3" t="s">
        <v>389</v>
      </c>
      <c r="B445" s="12">
        <v>3</v>
      </c>
      <c r="C445" s="12" t="s">
        <v>17</v>
      </c>
      <c r="D445" s="12">
        <v>3</v>
      </c>
      <c r="E445" s="12">
        <v>32</v>
      </c>
      <c r="F445" s="12">
        <v>23</v>
      </c>
      <c r="G445" s="13">
        <v>5.8181829999999993E-3</v>
      </c>
      <c r="H445" s="14">
        <v>0.31</v>
      </c>
    </row>
    <row r="446" spans="1:8" s="5" customFormat="1" ht="15" customHeight="1" x14ac:dyDescent="0.2">
      <c r="A446" s="3" t="s">
        <v>390</v>
      </c>
      <c r="B446" s="12">
        <v>2</v>
      </c>
      <c r="C446" s="12" t="s">
        <v>17</v>
      </c>
      <c r="D446" s="12">
        <v>2</v>
      </c>
      <c r="E446" s="12">
        <v>17</v>
      </c>
      <c r="F446" s="12">
        <v>8</v>
      </c>
      <c r="G446" s="13">
        <v>3.0909090000000002E-3</v>
      </c>
      <c r="H446" s="14">
        <v>0.32</v>
      </c>
    </row>
    <row r="447" spans="1:8" s="5" customFormat="1" ht="15" customHeight="1" x14ac:dyDescent="0.2">
      <c r="A447" s="3" t="s">
        <v>391</v>
      </c>
      <c r="B447" s="12">
        <v>3</v>
      </c>
      <c r="C447" s="12">
        <v>2</v>
      </c>
      <c r="D447" s="12">
        <v>1</v>
      </c>
      <c r="E447" s="12">
        <v>3004</v>
      </c>
      <c r="F447" s="12">
        <v>3000</v>
      </c>
      <c r="G447" s="13">
        <v>0.56100000000000005</v>
      </c>
      <c r="H447" s="14" t="s">
        <v>17</v>
      </c>
    </row>
    <row r="448" spans="1:8" s="5" customFormat="1" ht="15" customHeight="1" x14ac:dyDescent="0.2">
      <c r="A448" s="3" t="s">
        <v>392</v>
      </c>
      <c r="B448" s="12">
        <v>2</v>
      </c>
      <c r="C448" s="12" t="s">
        <v>17</v>
      </c>
      <c r="D448" s="12">
        <v>2</v>
      </c>
      <c r="E448" s="12">
        <v>7</v>
      </c>
      <c r="F448" s="12">
        <v>4</v>
      </c>
      <c r="G448" s="13">
        <v>1.2727279999999999E-3</v>
      </c>
      <c r="H448" s="14">
        <v>0.3</v>
      </c>
    </row>
    <row r="449" spans="1:8" s="5" customFormat="1" ht="15" customHeight="1" x14ac:dyDescent="0.2">
      <c r="A449" s="3" t="s">
        <v>393</v>
      </c>
      <c r="B449" s="12">
        <v>4</v>
      </c>
      <c r="C449" s="12">
        <v>1</v>
      </c>
      <c r="D449" s="12">
        <v>3</v>
      </c>
      <c r="E449" s="12">
        <v>28</v>
      </c>
      <c r="F449" s="12">
        <v>8</v>
      </c>
      <c r="G449" s="13">
        <v>4.545454E-3</v>
      </c>
      <c r="H449" s="14">
        <v>0.3</v>
      </c>
    </row>
    <row r="450" spans="1:8" s="5" customFormat="1" ht="21" customHeight="1" x14ac:dyDescent="0.2">
      <c r="A450" s="3" t="s">
        <v>669</v>
      </c>
      <c r="B450" s="9">
        <f>B451+B461+B475+B485+B504</f>
        <v>2679</v>
      </c>
      <c r="C450" s="9">
        <f t="shared" ref="C450:H450" si="61">C451+C461+C475+C485+C504</f>
        <v>353</v>
      </c>
      <c r="D450" s="9">
        <f t="shared" si="61"/>
        <v>2326</v>
      </c>
      <c r="E450" s="9">
        <f t="shared" si="61"/>
        <v>791780.00000000023</v>
      </c>
      <c r="F450" s="9">
        <f t="shared" si="61"/>
        <v>572992.99999999988</v>
      </c>
      <c r="G450" s="10">
        <f t="shared" si="61"/>
        <v>182.86765757500001</v>
      </c>
      <c r="H450" s="11">
        <f t="shared" si="61"/>
        <v>6729.9900000000016</v>
      </c>
    </row>
    <row r="451" spans="1:8" s="5" customFormat="1" ht="21" customHeight="1" x14ac:dyDescent="0.2">
      <c r="A451" s="3" t="s">
        <v>394</v>
      </c>
      <c r="B451" s="9">
        <f>SUM(B452:B460)</f>
        <v>204</v>
      </c>
      <c r="C451" s="9">
        <f t="shared" ref="C451:H451" si="62">SUM(C452:C460)</f>
        <v>24</v>
      </c>
      <c r="D451" s="9">
        <f t="shared" si="62"/>
        <v>180</v>
      </c>
      <c r="E451" s="9">
        <f t="shared" si="62"/>
        <v>8131</v>
      </c>
      <c r="F451" s="9">
        <f t="shared" si="62"/>
        <v>4810</v>
      </c>
      <c r="G451" s="10">
        <f t="shared" si="62"/>
        <v>7.3419999949999992</v>
      </c>
      <c r="H451" s="11">
        <f t="shared" si="62"/>
        <v>48.860000000000014</v>
      </c>
    </row>
    <row r="452" spans="1:8" s="5" customFormat="1" ht="15" customHeight="1" x14ac:dyDescent="0.2">
      <c r="A452" s="3" t="s">
        <v>639</v>
      </c>
      <c r="B452" s="12">
        <v>53</v>
      </c>
      <c r="C452" s="12">
        <v>4</v>
      </c>
      <c r="D452" s="12">
        <v>49</v>
      </c>
      <c r="E452" s="12">
        <v>407.99999999999994</v>
      </c>
      <c r="F452" s="12">
        <v>168.99999999999994</v>
      </c>
      <c r="G452" s="13">
        <v>7.327272700000001E-2</v>
      </c>
      <c r="H452" s="14">
        <v>8.2000000000000064</v>
      </c>
    </row>
    <row r="453" spans="1:8" s="5" customFormat="1" ht="15" customHeight="1" x14ac:dyDescent="0.2">
      <c r="A453" s="3" t="s">
        <v>395</v>
      </c>
      <c r="B453" s="12">
        <v>46</v>
      </c>
      <c r="C453" s="12">
        <v>3</v>
      </c>
      <c r="D453" s="12">
        <v>43</v>
      </c>
      <c r="E453" s="12">
        <v>399.99999999999989</v>
      </c>
      <c r="F453" s="12">
        <v>248.99999999999989</v>
      </c>
      <c r="G453" s="13">
        <v>8.3333333999999995E-2</v>
      </c>
      <c r="H453" s="14">
        <v>7.730000000000004</v>
      </c>
    </row>
    <row r="454" spans="1:8" s="5" customFormat="1" ht="15" customHeight="1" x14ac:dyDescent="0.2">
      <c r="A454" s="3" t="s">
        <v>396</v>
      </c>
      <c r="B454" s="12">
        <v>29</v>
      </c>
      <c r="C454" s="12">
        <v>5</v>
      </c>
      <c r="D454" s="12">
        <v>24</v>
      </c>
      <c r="E454" s="12">
        <v>2068.0000000000005</v>
      </c>
      <c r="F454" s="12">
        <v>382</v>
      </c>
      <c r="G454" s="13">
        <v>0.58145454500000004</v>
      </c>
      <c r="H454" s="14">
        <v>3.8099999999999992</v>
      </c>
    </row>
    <row r="455" spans="1:8" s="5" customFormat="1" ht="15" customHeight="1" x14ac:dyDescent="0.2">
      <c r="A455" s="3" t="s">
        <v>210</v>
      </c>
      <c r="B455" s="12">
        <v>13</v>
      </c>
      <c r="C455" s="12">
        <v>5</v>
      </c>
      <c r="D455" s="12">
        <v>8</v>
      </c>
      <c r="E455" s="12">
        <v>2904.9999999999995</v>
      </c>
      <c r="F455" s="12">
        <v>2716</v>
      </c>
      <c r="G455" s="13">
        <v>6.1690909089999986</v>
      </c>
      <c r="H455" s="14">
        <v>5.22</v>
      </c>
    </row>
    <row r="456" spans="1:8" s="5" customFormat="1" ht="15" customHeight="1" x14ac:dyDescent="0.2">
      <c r="A456" s="3" t="s">
        <v>397</v>
      </c>
      <c r="B456" s="12">
        <v>23</v>
      </c>
      <c r="C456" s="12">
        <v>1</v>
      </c>
      <c r="D456" s="12">
        <v>22</v>
      </c>
      <c r="E456" s="12">
        <v>298.99999999999989</v>
      </c>
      <c r="F456" s="12">
        <v>36</v>
      </c>
      <c r="G456" s="13">
        <v>5.5272724999999988E-2</v>
      </c>
      <c r="H456" s="14">
        <v>3.3300000000000014</v>
      </c>
    </row>
    <row r="457" spans="1:8" s="5" customFormat="1" ht="15" customHeight="1" x14ac:dyDescent="0.2">
      <c r="A457" s="3" t="s">
        <v>398</v>
      </c>
      <c r="B457" s="12">
        <v>6</v>
      </c>
      <c r="C457" s="12">
        <v>1</v>
      </c>
      <c r="D457" s="12">
        <v>5</v>
      </c>
      <c r="E457" s="12">
        <v>16</v>
      </c>
      <c r="F457" s="12">
        <v>2</v>
      </c>
      <c r="G457" s="13">
        <v>2.90909E-3</v>
      </c>
      <c r="H457" s="14">
        <v>0.6</v>
      </c>
    </row>
    <row r="458" spans="1:8" s="5" customFormat="1" ht="15" customHeight="1" x14ac:dyDescent="0.2">
      <c r="A458" s="3" t="s">
        <v>399</v>
      </c>
      <c r="B458" s="12">
        <v>23</v>
      </c>
      <c r="C458" s="12" t="s">
        <v>17</v>
      </c>
      <c r="D458" s="12">
        <v>23</v>
      </c>
      <c r="E458" s="12">
        <v>1928.0000000000002</v>
      </c>
      <c r="F458" s="12">
        <v>1181.0000000000002</v>
      </c>
      <c r="G458" s="13">
        <v>0.34963636099999995</v>
      </c>
      <c r="H458" s="14">
        <v>17.86</v>
      </c>
    </row>
    <row r="459" spans="1:8" s="5" customFormat="1" ht="15" customHeight="1" x14ac:dyDescent="0.2">
      <c r="A459" s="3" t="s">
        <v>400</v>
      </c>
      <c r="B459" s="12">
        <v>9</v>
      </c>
      <c r="C459" s="12">
        <v>4</v>
      </c>
      <c r="D459" s="12">
        <v>5</v>
      </c>
      <c r="E459" s="12">
        <v>98</v>
      </c>
      <c r="F459" s="12">
        <v>72.999999999999986</v>
      </c>
      <c r="G459" s="13">
        <v>2.539394E-2</v>
      </c>
      <c r="H459" s="14">
        <v>2.1</v>
      </c>
    </row>
    <row r="460" spans="1:8" s="5" customFormat="1" ht="15" customHeight="1" x14ac:dyDescent="0.2">
      <c r="A460" s="3" t="s">
        <v>401</v>
      </c>
      <c r="B460" s="12">
        <v>2</v>
      </c>
      <c r="C460" s="12">
        <v>1</v>
      </c>
      <c r="D460" s="12">
        <v>1</v>
      </c>
      <c r="E460" s="12">
        <v>9</v>
      </c>
      <c r="F460" s="12">
        <v>2</v>
      </c>
      <c r="G460" s="13">
        <v>1.636364E-3</v>
      </c>
      <c r="H460" s="14">
        <v>0.01</v>
      </c>
    </row>
    <row r="461" spans="1:8" s="5" customFormat="1" ht="21" customHeight="1" x14ac:dyDescent="0.2">
      <c r="A461" s="3" t="s">
        <v>402</v>
      </c>
      <c r="B461" s="9">
        <f>SUM(B462:B474)</f>
        <v>1912</v>
      </c>
      <c r="C461" s="9">
        <f t="shared" ref="C461:H461" si="63">SUM(C462:C474)</f>
        <v>259</v>
      </c>
      <c r="D461" s="9">
        <f t="shared" si="63"/>
        <v>1653</v>
      </c>
      <c r="E461" s="9">
        <f t="shared" si="63"/>
        <v>664885.00000000023</v>
      </c>
      <c r="F461" s="9">
        <f t="shared" si="63"/>
        <v>507635.99999999988</v>
      </c>
      <c r="G461" s="10">
        <f t="shared" si="63"/>
        <v>148.36972123200002</v>
      </c>
      <c r="H461" s="11">
        <f t="shared" si="63"/>
        <v>6223.9300000000021</v>
      </c>
    </row>
    <row r="462" spans="1:8" s="5" customFormat="1" ht="15" customHeight="1" x14ac:dyDescent="0.2">
      <c r="A462" s="3" t="s">
        <v>640</v>
      </c>
      <c r="B462" s="12">
        <v>25</v>
      </c>
      <c r="C462" s="12">
        <v>5</v>
      </c>
      <c r="D462" s="12">
        <v>20</v>
      </c>
      <c r="E462" s="12">
        <v>5502.9999999999991</v>
      </c>
      <c r="F462" s="12">
        <v>326.00000000000006</v>
      </c>
      <c r="G462" s="13">
        <v>0.98824242300000009</v>
      </c>
      <c r="H462" s="14">
        <v>6.68</v>
      </c>
    </row>
    <row r="463" spans="1:8" s="5" customFormat="1" ht="15" customHeight="1" x14ac:dyDescent="0.2">
      <c r="A463" s="3" t="s">
        <v>403</v>
      </c>
      <c r="B463" s="12">
        <v>50</v>
      </c>
      <c r="C463" s="12">
        <v>2</v>
      </c>
      <c r="D463" s="12">
        <v>48</v>
      </c>
      <c r="E463" s="12">
        <v>3063.0000000000005</v>
      </c>
      <c r="F463" s="12">
        <v>1827.0000000000002</v>
      </c>
      <c r="G463" s="13">
        <v>0.76751515200000009</v>
      </c>
      <c r="H463" s="14">
        <v>28.759999999999991</v>
      </c>
    </row>
    <row r="464" spans="1:8" s="5" customFormat="1" ht="15" customHeight="1" x14ac:dyDescent="0.2">
      <c r="A464" s="3" t="s">
        <v>404</v>
      </c>
      <c r="B464" s="12">
        <v>7</v>
      </c>
      <c r="C464" s="12">
        <v>1</v>
      </c>
      <c r="D464" s="12">
        <v>6</v>
      </c>
      <c r="E464" s="12">
        <v>431</v>
      </c>
      <c r="F464" s="12">
        <v>406</v>
      </c>
      <c r="G464" s="13">
        <v>7.3818180999999997E-2</v>
      </c>
      <c r="H464" s="14">
        <v>3.46</v>
      </c>
    </row>
    <row r="465" spans="1:8" s="5" customFormat="1" ht="15" customHeight="1" x14ac:dyDescent="0.2">
      <c r="A465" s="3" t="s">
        <v>405</v>
      </c>
      <c r="B465" s="12">
        <v>6</v>
      </c>
      <c r="C465" s="12">
        <v>1</v>
      </c>
      <c r="D465" s="12">
        <v>5</v>
      </c>
      <c r="E465" s="12">
        <v>823</v>
      </c>
      <c r="F465" s="12">
        <v>221</v>
      </c>
      <c r="G465" s="13">
        <v>0.14963636299999999</v>
      </c>
      <c r="H465" s="14">
        <v>1.4999999999999998</v>
      </c>
    </row>
    <row r="466" spans="1:8" s="5" customFormat="1" ht="15" customHeight="1" x14ac:dyDescent="0.2">
      <c r="A466" s="3" t="s">
        <v>406</v>
      </c>
      <c r="B466" s="12">
        <v>325</v>
      </c>
      <c r="C466" s="12">
        <v>43</v>
      </c>
      <c r="D466" s="12">
        <v>282</v>
      </c>
      <c r="E466" s="12">
        <v>143190.00000000003</v>
      </c>
      <c r="F466" s="12">
        <v>107805.99999999994</v>
      </c>
      <c r="G466" s="13">
        <v>28.757484848000026</v>
      </c>
      <c r="H466" s="14">
        <v>1162.3900000000003</v>
      </c>
    </row>
    <row r="467" spans="1:8" s="5" customFormat="1" ht="15" customHeight="1" x14ac:dyDescent="0.2">
      <c r="A467" s="3" t="s">
        <v>407</v>
      </c>
      <c r="B467" s="12">
        <v>571</v>
      </c>
      <c r="C467" s="12">
        <v>68</v>
      </c>
      <c r="D467" s="12">
        <v>503</v>
      </c>
      <c r="E467" s="12">
        <v>212952.00000000023</v>
      </c>
      <c r="F467" s="12">
        <v>163174.99999999985</v>
      </c>
      <c r="G467" s="13">
        <v>46.655030312999983</v>
      </c>
      <c r="H467" s="14">
        <v>1989.0300000000002</v>
      </c>
    </row>
    <row r="468" spans="1:8" s="5" customFormat="1" ht="15" customHeight="1" x14ac:dyDescent="0.2">
      <c r="A468" s="3" t="s">
        <v>355</v>
      </c>
      <c r="B468" s="12">
        <v>464</v>
      </c>
      <c r="C468" s="12">
        <v>60</v>
      </c>
      <c r="D468" s="12">
        <v>404</v>
      </c>
      <c r="E468" s="12">
        <v>170326.00000000003</v>
      </c>
      <c r="F468" s="12">
        <v>143340.00000000009</v>
      </c>
      <c r="G468" s="13">
        <v>45.109630313000004</v>
      </c>
      <c r="H468" s="14">
        <v>1753.4500000000007</v>
      </c>
    </row>
    <row r="469" spans="1:8" s="5" customFormat="1" ht="15" customHeight="1" x14ac:dyDescent="0.2">
      <c r="A469" s="3" t="s">
        <v>408</v>
      </c>
      <c r="B469" s="12">
        <v>147</v>
      </c>
      <c r="C469" s="12">
        <v>40</v>
      </c>
      <c r="D469" s="12">
        <v>107</v>
      </c>
      <c r="E469" s="12">
        <v>51624.000000000007</v>
      </c>
      <c r="F469" s="12">
        <v>40785</v>
      </c>
      <c r="G469" s="13">
        <v>10.645939394000001</v>
      </c>
      <c r="H469" s="14">
        <v>710.88999999999953</v>
      </c>
    </row>
    <row r="470" spans="1:8" s="5" customFormat="1" ht="15" customHeight="1" x14ac:dyDescent="0.2">
      <c r="A470" s="3" t="s">
        <v>409</v>
      </c>
      <c r="B470" s="12">
        <v>26</v>
      </c>
      <c r="C470" s="12" t="s">
        <v>17</v>
      </c>
      <c r="D470" s="12">
        <v>26</v>
      </c>
      <c r="E470" s="12">
        <v>6408</v>
      </c>
      <c r="F470" s="12">
        <v>1940</v>
      </c>
      <c r="G470" s="13">
        <v>1.1678181830000001</v>
      </c>
      <c r="H470" s="14">
        <v>18.809999999999999</v>
      </c>
    </row>
    <row r="471" spans="1:8" s="5" customFormat="1" ht="15" customHeight="1" x14ac:dyDescent="0.2">
      <c r="A471" s="3" t="s">
        <v>410</v>
      </c>
      <c r="B471" s="12">
        <v>38</v>
      </c>
      <c r="C471" s="12">
        <v>8</v>
      </c>
      <c r="D471" s="12">
        <v>30</v>
      </c>
      <c r="E471" s="12">
        <v>5560</v>
      </c>
      <c r="F471" s="12">
        <v>3879.0000000000005</v>
      </c>
      <c r="G471" s="13">
        <v>1.4294545440000002</v>
      </c>
      <c r="H471" s="14">
        <v>32.64</v>
      </c>
    </row>
    <row r="472" spans="1:8" s="5" customFormat="1" ht="15" customHeight="1" x14ac:dyDescent="0.2">
      <c r="A472" s="3" t="s">
        <v>411</v>
      </c>
      <c r="B472" s="12">
        <v>13</v>
      </c>
      <c r="C472" s="12" t="s">
        <v>17</v>
      </c>
      <c r="D472" s="12">
        <v>13</v>
      </c>
      <c r="E472" s="12">
        <v>192</v>
      </c>
      <c r="F472" s="12">
        <v>9</v>
      </c>
      <c r="G472" s="13">
        <v>3.6727274000000004E-2</v>
      </c>
      <c r="H472" s="14">
        <v>0.29999999999999988</v>
      </c>
    </row>
    <row r="473" spans="1:8" s="5" customFormat="1" ht="15" customHeight="1" x14ac:dyDescent="0.2">
      <c r="A473" s="3" t="s">
        <v>412</v>
      </c>
      <c r="B473" s="12">
        <v>17</v>
      </c>
      <c r="C473" s="12" t="s">
        <v>17</v>
      </c>
      <c r="D473" s="12">
        <v>17</v>
      </c>
      <c r="E473" s="12">
        <v>269.99999999999994</v>
      </c>
      <c r="F473" s="12">
        <v>153.99999999999997</v>
      </c>
      <c r="G473" s="13">
        <v>4.8181817999999987E-2</v>
      </c>
      <c r="H473" s="14">
        <v>3.3</v>
      </c>
    </row>
    <row r="474" spans="1:8" s="5" customFormat="1" ht="15" customHeight="1" x14ac:dyDescent="0.2">
      <c r="A474" s="3" t="s">
        <v>118</v>
      </c>
      <c r="B474" s="12">
        <v>223</v>
      </c>
      <c r="C474" s="12">
        <v>31</v>
      </c>
      <c r="D474" s="12">
        <v>192</v>
      </c>
      <c r="E474" s="12">
        <v>64542.999999999971</v>
      </c>
      <c r="F474" s="12">
        <v>43768.000000000029</v>
      </c>
      <c r="G474" s="13">
        <v>12.540242426000001</v>
      </c>
      <c r="H474" s="14">
        <v>512.72000000000025</v>
      </c>
    </row>
    <row r="475" spans="1:8" s="5" customFormat="1" ht="21" customHeight="1" x14ac:dyDescent="0.2">
      <c r="A475" s="3" t="s">
        <v>413</v>
      </c>
      <c r="B475" s="9">
        <f>SUM(B476:B484)</f>
        <v>61</v>
      </c>
      <c r="C475" s="9">
        <f t="shared" ref="C475:H475" si="64">SUM(C476:C484)</f>
        <v>9</v>
      </c>
      <c r="D475" s="9">
        <f t="shared" si="64"/>
        <v>52</v>
      </c>
      <c r="E475" s="9">
        <f t="shared" si="64"/>
        <v>9238</v>
      </c>
      <c r="F475" s="9">
        <f t="shared" si="64"/>
        <v>3552</v>
      </c>
      <c r="G475" s="10">
        <f t="shared" si="64"/>
        <v>2.1230909109999998</v>
      </c>
      <c r="H475" s="11">
        <f t="shared" si="64"/>
        <v>16.589999999999996</v>
      </c>
    </row>
    <row r="476" spans="1:8" s="5" customFormat="1" ht="15" customHeight="1" x14ac:dyDescent="0.2">
      <c r="A476" s="3" t="s">
        <v>641</v>
      </c>
      <c r="B476" s="12">
        <v>1</v>
      </c>
      <c r="C476" s="12" t="s">
        <v>17</v>
      </c>
      <c r="D476" s="12">
        <v>1</v>
      </c>
      <c r="E476" s="12">
        <v>4</v>
      </c>
      <c r="F476" s="12" t="s">
        <v>17</v>
      </c>
      <c r="G476" s="13">
        <v>7.2727299999999996E-4</v>
      </c>
      <c r="H476" s="14" t="s">
        <v>17</v>
      </c>
    </row>
    <row r="477" spans="1:8" s="5" customFormat="1" ht="15" customHeight="1" x14ac:dyDescent="0.2">
      <c r="A477" s="3" t="s">
        <v>414</v>
      </c>
      <c r="B477" s="12">
        <v>1</v>
      </c>
      <c r="C477" s="12">
        <v>1</v>
      </c>
      <c r="D477" s="12" t="s">
        <v>17</v>
      </c>
      <c r="E477" s="12">
        <v>1</v>
      </c>
      <c r="F477" s="12" t="s">
        <v>17</v>
      </c>
      <c r="G477" s="13">
        <v>1.8181800000000001E-4</v>
      </c>
      <c r="H477" s="14" t="s">
        <v>17</v>
      </c>
    </row>
    <row r="478" spans="1:8" s="5" customFormat="1" ht="15" customHeight="1" x14ac:dyDescent="0.2">
      <c r="A478" s="3" t="s">
        <v>415</v>
      </c>
      <c r="B478" s="12">
        <v>15</v>
      </c>
      <c r="C478" s="12">
        <v>1</v>
      </c>
      <c r="D478" s="12">
        <v>14</v>
      </c>
      <c r="E478" s="12">
        <v>1144</v>
      </c>
      <c r="F478" s="12">
        <v>334.00000000000006</v>
      </c>
      <c r="G478" s="13">
        <v>0.22860606199999994</v>
      </c>
      <c r="H478" s="14">
        <v>3.3599999999999994</v>
      </c>
    </row>
    <row r="479" spans="1:8" s="5" customFormat="1" ht="15" customHeight="1" x14ac:dyDescent="0.2">
      <c r="A479" s="3" t="s">
        <v>64</v>
      </c>
      <c r="B479" s="12">
        <v>2</v>
      </c>
      <c r="C479" s="12" t="s">
        <v>17</v>
      </c>
      <c r="D479" s="12">
        <v>2</v>
      </c>
      <c r="E479" s="12">
        <v>40</v>
      </c>
      <c r="F479" s="12" t="s">
        <v>17</v>
      </c>
      <c r="G479" s="13">
        <v>7.272728E-3</v>
      </c>
      <c r="H479" s="14" t="s">
        <v>17</v>
      </c>
    </row>
    <row r="480" spans="1:8" s="5" customFormat="1" ht="15" customHeight="1" x14ac:dyDescent="0.2">
      <c r="A480" s="3" t="s">
        <v>416</v>
      </c>
      <c r="B480" s="12">
        <v>9</v>
      </c>
      <c r="C480" s="12">
        <v>3</v>
      </c>
      <c r="D480" s="12">
        <v>6</v>
      </c>
      <c r="E480" s="12">
        <v>4733</v>
      </c>
      <c r="F480" s="12">
        <v>2231</v>
      </c>
      <c r="G480" s="13">
        <v>0.97218181799999992</v>
      </c>
      <c r="H480" s="14">
        <v>3.5199999999999996</v>
      </c>
    </row>
    <row r="481" spans="1:8" s="5" customFormat="1" ht="15" customHeight="1" x14ac:dyDescent="0.2">
      <c r="A481" s="3" t="s">
        <v>417</v>
      </c>
      <c r="B481" s="12">
        <v>2</v>
      </c>
      <c r="C481" s="12" t="s">
        <v>17</v>
      </c>
      <c r="D481" s="12">
        <v>2</v>
      </c>
      <c r="E481" s="12">
        <v>5</v>
      </c>
      <c r="F481" s="12">
        <v>4</v>
      </c>
      <c r="G481" s="13">
        <v>9.0909099999999989E-4</v>
      </c>
      <c r="H481" s="14">
        <v>0.6</v>
      </c>
    </row>
    <row r="482" spans="1:8" s="5" customFormat="1" ht="15" customHeight="1" x14ac:dyDescent="0.2">
      <c r="A482" s="3" t="s">
        <v>418</v>
      </c>
      <c r="B482" s="12">
        <v>7</v>
      </c>
      <c r="C482" s="12">
        <v>1</v>
      </c>
      <c r="D482" s="12">
        <v>6</v>
      </c>
      <c r="E482" s="12">
        <v>522</v>
      </c>
      <c r="F482" s="12">
        <v>501</v>
      </c>
      <c r="G482" s="13">
        <v>9.3999999000000001E-2</v>
      </c>
      <c r="H482" s="14">
        <v>3</v>
      </c>
    </row>
    <row r="483" spans="1:8" s="5" customFormat="1" ht="15" customHeight="1" x14ac:dyDescent="0.2">
      <c r="A483" s="3" t="s">
        <v>419</v>
      </c>
      <c r="B483" s="12">
        <v>2</v>
      </c>
      <c r="C483" s="12" t="s">
        <v>17</v>
      </c>
      <c r="D483" s="12">
        <v>2</v>
      </c>
      <c r="E483" s="12">
        <v>4</v>
      </c>
      <c r="F483" s="12">
        <v>1</v>
      </c>
      <c r="G483" s="13">
        <v>7.2727300000000007E-4</v>
      </c>
      <c r="H483" s="14">
        <v>0.3</v>
      </c>
    </row>
    <row r="484" spans="1:8" s="5" customFormat="1" ht="15" customHeight="1" x14ac:dyDescent="0.2">
      <c r="A484" s="3" t="s">
        <v>420</v>
      </c>
      <c r="B484" s="12">
        <v>22</v>
      </c>
      <c r="C484" s="12">
        <v>3</v>
      </c>
      <c r="D484" s="12">
        <v>19</v>
      </c>
      <c r="E484" s="12">
        <v>2785</v>
      </c>
      <c r="F484" s="12">
        <v>480.99999999999989</v>
      </c>
      <c r="G484" s="13">
        <v>0.81848484899999996</v>
      </c>
      <c r="H484" s="14">
        <v>5.8099999999999987</v>
      </c>
    </row>
    <row r="485" spans="1:8" s="5" customFormat="1" ht="21" customHeight="1" x14ac:dyDescent="0.2">
      <c r="A485" s="3" t="s">
        <v>421</v>
      </c>
      <c r="B485" s="9">
        <f>SUM(B486:B503)</f>
        <v>433</v>
      </c>
      <c r="C485" s="9">
        <f t="shared" ref="C485:H485" si="65">SUM(C486:C503)</f>
        <v>54</v>
      </c>
      <c r="D485" s="9">
        <f t="shared" si="65"/>
        <v>379</v>
      </c>
      <c r="E485" s="9">
        <f t="shared" si="65"/>
        <v>106054.00000000003</v>
      </c>
      <c r="F485" s="9">
        <f t="shared" si="65"/>
        <v>55857</v>
      </c>
      <c r="G485" s="10">
        <f t="shared" si="65"/>
        <v>24.098966648999994</v>
      </c>
      <c r="H485" s="11">
        <f t="shared" si="65"/>
        <v>427.46000000000009</v>
      </c>
    </row>
    <row r="486" spans="1:8" s="5" customFormat="1" ht="15" customHeight="1" x14ac:dyDescent="0.2">
      <c r="A486" s="3" t="s">
        <v>422</v>
      </c>
      <c r="B486" s="12">
        <v>67</v>
      </c>
      <c r="C486" s="12">
        <v>1</v>
      </c>
      <c r="D486" s="12">
        <v>66</v>
      </c>
      <c r="E486" s="12">
        <v>5901.9999999999991</v>
      </c>
      <c r="F486" s="12">
        <v>2650.0000000000005</v>
      </c>
      <c r="G486" s="13">
        <v>1.4573333269999997</v>
      </c>
      <c r="H486" s="14">
        <v>27.419999999999984</v>
      </c>
    </row>
    <row r="487" spans="1:8" s="5" customFormat="1" ht="15" customHeight="1" x14ac:dyDescent="0.2">
      <c r="A487" s="3" t="s">
        <v>423</v>
      </c>
      <c r="B487" s="12">
        <v>15</v>
      </c>
      <c r="C487" s="12" t="s">
        <v>17</v>
      </c>
      <c r="D487" s="12">
        <v>15</v>
      </c>
      <c r="E487" s="12">
        <v>73</v>
      </c>
      <c r="F487" s="12">
        <v>59</v>
      </c>
      <c r="G487" s="13">
        <v>1.3272724999999999E-2</v>
      </c>
      <c r="H487" s="14">
        <v>1.9499999999999997</v>
      </c>
    </row>
    <row r="488" spans="1:8" s="5" customFormat="1" ht="15" customHeight="1" x14ac:dyDescent="0.2">
      <c r="A488" s="3" t="s">
        <v>424</v>
      </c>
      <c r="B488" s="12">
        <v>80</v>
      </c>
      <c r="C488" s="12">
        <v>5</v>
      </c>
      <c r="D488" s="12">
        <v>75</v>
      </c>
      <c r="E488" s="12">
        <v>31690.000000000022</v>
      </c>
      <c r="F488" s="12">
        <v>14223.999999999998</v>
      </c>
      <c r="G488" s="13">
        <v>6.0249090919999997</v>
      </c>
      <c r="H488" s="14">
        <v>127.94000000000003</v>
      </c>
    </row>
    <row r="489" spans="1:8" s="5" customFormat="1" ht="15" customHeight="1" x14ac:dyDescent="0.2">
      <c r="A489" s="3" t="s">
        <v>425</v>
      </c>
      <c r="B489" s="12">
        <v>5</v>
      </c>
      <c r="C489" s="12" t="s">
        <v>17</v>
      </c>
      <c r="D489" s="12">
        <v>5</v>
      </c>
      <c r="E489" s="12">
        <v>2508</v>
      </c>
      <c r="F489" s="12">
        <v>1808</v>
      </c>
      <c r="G489" s="13">
        <v>0.46145454500000005</v>
      </c>
      <c r="H489" s="14">
        <v>14.8</v>
      </c>
    </row>
    <row r="490" spans="1:8" s="5" customFormat="1" ht="15" customHeight="1" x14ac:dyDescent="0.2">
      <c r="A490" s="3" t="s">
        <v>426</v>
      </c>
      <c r="B490" s="12">
        <v>21</v>
      </c>
      <c r="C490" s="12">
        <v>14</v>
      </c>
      <c r="D490" s="12">
        <v>7</v>
      </c>
      <c r="E490" s="12">
        <v>36781</v>
      </c>
      <c r="F490" s="12">
        <v>17391</v>
      </c>
      <c r="G490" s="13">
        <v>10.835787878999998</v>
      </c>
      <c r="H490" s="14">
        <v>89.04</v>
      </c>
    </row>
    <row r="491" spans="1:8" s="5" customFormat="1" ht="15" customHeight="1" x14ac:dyDescent="0.2">
      <c r="A491" s="3" t="s">
        <v>94</v>
      </c>
      <c r="B491" s="12">
        <v>69</v>
      </c>
      <c r="C491" s="12">
        <v>1</v>
      </c>
      <c r="D491" s="12">
        <v>68</v>
      </c>
      <c r="E491" s="12">
        <v>3269.0000000000009</v>
      </c>
      <c r="F491" s="12">
        <v>2551</v>
      </c>
      <c r="G491" s="13">
        <v>0.59436363100000023</v>
      </c>
      <c r="H491" s="14">
        <v>26.310000000000006</v>
      </c>
    </row>
    <row r="492" spans="1:8" s="5" customFormat="1" ht="15" customHeight="1" x14ac:dyDescent="0.2">
      <c r="A492" s="3" t="s">
        <v>427</v>
      </c>
      <c r="B492" s="12">
        <v>12</v>
      </c>
      <c r="C492" s="12">
        <v>1</v>
      </c>
      <c r="D492" s="12">
        <v>11</v>
      </c>
      <c r="E492" s="12">
        <v>960</v>
      </c>
      <c r="F492" s="12">
        <v>942.99999999999977</v>
      </c>
      <c r="G492" s="13">
        <v>0.17090908900000001</v>
      </c>
      <c r="H492" s="14">
        <v>16.500000000000004</v>
      </c>
    </row>
    <row r="493" spans="1:8" s="5" customFormat="1" ht="15" customHeight="1" x14ac:dyDescent="0.2">
      <c r="A493" s="3" t="s">
        <v>428</v>
      </c>
      <c r="B493" s="12">
        <v>58</v>
      </c>
      <c r="C493" s="12">
        <v>9</v>
      </c>
      <c r="D493" s="12">
        <v>49</v>
      </c>
      <c r="E493" s="12">
        <v>953.00000000000011</v>
      </c>
      <c r="F493" s="12">
        <v>464.00000000000011</v>
      </c>
      <c r="G493" s="13">
        <v>0.18312121199999998</v>
      </c>
      <c r="H493" s="14">
        <v>13.46</v>
      </c>
    </row>
    <row r="494" spans="1:8" s="5" customFormat="1" ht="15" customHeight="1" x14ac:dyDescent="0.2">
      <c r="A494" s="3" t="s">
        <v>429</v>
      </c>
      <c r="B494" s="12">
        <v>12</v>
      </c>
      <c r="C494" s="12">
        <v>6</v>
      </c>
      <c r="D494" s="12">
        <v>6</v>
      </c>
      <c r="E494" s="12">
        <v>937</v>
      </c>
      <c r="F494" s="12">
        <v>739.99999999999989</v>
      </c>
      <c r="G494" s="13">
        <v>0.17357272700000004</v>
      </c>
      <c r="H494" s="14">
        <v>1.6299999999999997</v>
      </c>
    </row>
    <row r="495" spans="1:8" s="5" customFormat="1" ht="15" customHeight="1" x14ac:dyDescent="0.2">
      <c r="A495" s="3" t="s">
        <v>430</v>
      </c>
      <c r="B495" s="12">
        <v>12</v>
      </c>
      <c r="C495" s="12">
        <v>1</v>
      </c>
      <c r="D495" s="12">
        <v>11</v>
      </c>
      <c r="E495" s="12">
        <v>4509.0000000000009</v>
      </c>
      <c r="F495" s="12">
        <v>2879.9999999999995</v>
      </c>
      <c r="G495" s="13">
        <v>0.8198181819999999</v>
      </c>
      <c r="H495" s="14">
        <v>22.810000000000006</v>
      </c>
    </row>
    <row r="496" spans="1:8" s="5" customFormat="1" ht="15" customHeight="1" x14ac:dyDescent="0.2">
      <c r="A496" s="3" t="s">
        <v>431</v>
      </c>
      <c r="B496" s="12">
        <v>7</v>
      </c>
      <c r="C496" s="12">
        <v>3</v>
      </c>
      <c r="D496" s="12">
        <v>4</v>
      </c>
      <c r="E496" s="12">
        <v>3121.9999999999995</v>
      </c>
      <c r="F496" s="12">
        <v>2616</v>
      </c>
      <c r="G496" s="13">
        <v>0.56551515099999994</v>
      </c>
      <c r="H496" s="14">
        <v>2.79</v>
      </c>
    </row>
    <row r="497" spans="1:8" s="5" customFormat="1" ht="15" customHeight="1" x14ac:dyDescent="0.2">
      <c r="A497" s="3" t="s">
        <v>432</v>
      </c>
      <c r="B497" s="12">
        <v>1</v>
      </c>
      <c r="C497" s="12">
        <v>1</v>
      </c>
      <c r="D497" s="12" t="s">
        <v>17</v>
      </c>
      <c r="E497" s="12">
        <v>700</v>
      </c>
      <c r="F497" s="12">
        <v>700</v>
      </c>
      <c r="G497" s="13">
        <v>0.233333333</v>
      </c>
      <c r="H497" s="14">
        <v>5.25</v>
      </c>
    </row>
    <row r="498" spans="1:8" s="5" customFormat="1" ht="15" customHeight="1" x14ac:dyDescent="0.2">
      <c r="A498" s="3" t="s">
        <v>433</v>
      </c>
      <c r="B498" s="12">
        <v>29</v>
      </c>
      <c r="C498" s="12">
        <v>1</v>
      </c>
      <c r="D498" s="12">
        <v>28</v>
      </c>
      <c r="E498" s="12">
        <v>6561</v>
      </c>
      <c r="F498" s="12">
        <v>2109</v>
      </c>
      <c r="G498" s="13">
        <v>0.30109090800000005</v>
      </c>
      <c r="H498" s="14">
        <v>21.430000000000007</v>
      </c>
    </row>
    <row r="499" spans="1:8" s="5" customFormat="1" ht="15" customHeight="1" x14ac:dyDescent="0.2">
      <c r="A499" s="3" t="s">
        <v>434</v>
      </c>
      <c r="B499" s="12">
        <v>5</v>
      </c>
      <c r="C499" s="12">
        <v>1</v>
      </c>
      <c r="D499" s="12">
        <v>4</v>
      </c>
      <c r="E499" s="12">
        <v>168</v>
      </c>
      <c r="F499" s="12">
        <v>163</v>
      </c>
      <c r="G499" s="13">
        <v>3.2363637000000001E-2</v>
      </c>
      <c r="H499" s="14">
        <v>1.47</v>
      </c>
    </row>
    <row r="500" spans="1:8" s="5" customFormat="1" ht="15" customHeight="1" x14ac:dyDescent="0.2">
      <c r="A500" s="3" t="s">
        <v>435</v>
      </c>
      <c r="B500" s="12">
        <v>21</v>
      </c>
      <c r="C500" s="12">
        <v>4</v>
      </c>
      <c r="D500" s="12">
        <v>17</v>
      </c>
      <c r="E500" s="12">
        <v>280</v>
      </c>
      <c r="F500" s="12">
        <v>165</v>
      </c>
      <c r="G500" s="13">
        <v>8.981818200000001E-2</v>
      </c>
      <c r="H500" s="14">
        <v>2.1199999999999997</v>
      </c>
    </row>
    <row r="501" spans="1:8" s="5" customFormat="1" ht="15" customHeight="1" x14ac:dyDescent="0.2">
      <c r="A501" s="3" t="s">
        <v>436</v>
      </c>
      <c r="B501" s="12">
        <v>8</v>
      </c>
      <c r="C501" s="12">
        <v>4</v>
      </c>
      <c r="D501" s="12">
        <v>4</v>
      </c>
      <c r="E501" s="12">
        <v>319</v>
      </c>
      <c r="F501" s="12">
        <v>312</v>
      </c>
      <c r="G501" s="13">
        <v>5.3454545000000013E-2</v>
      </c>
      <c r="H501" s="14">
        <v>6.34</v>
      </c>
    </row>
    <row r="502" spans="1:8" s="5" customFormat="1" ht="15" customHeight="1" x14ac:dyDescent="0.2">
      <c r="A502" s="3" t="s">
        <v>437</v>
      </c>
      <c r="B502" s="12">
        <v>4</v>
      </c>
      <c r="C502" s="12">
        <v>1</v>
      </c>
      <c r="D502" s="12">
        <v>3</v>
      </c>
      <c r="E502" s="12">
        <v>6020</v>
      </c>
      <c r="F502" s="12">
        <v>5510</v>
      </c>
      <c r="G502" s="13">
        <v>1.6969696969999999</v>
      </c>
      <c r="H502" s="14">
        <v>26.1</v>
      </c>
    </row>
    <row r="503" spans="1:8" s="5" customFormat="1" ht="15" customHeight="1" x14ac:dyDescent="0.2">
      <c r="A503" s="3" t="s">
        <v>71</v>
      </c>
      <c r="B503" s="12">
        <v>7</v>
      </c>
      <c r="C503" s="12">
        <v>1</v>
      </c>
      <c r="D503" s="12">
        <v>6</v>
      </c>
      <c r="E503" s="12">
        <v>1302</v>
      </c>
      <c r="F503" s="12">
        <v>572</v>
      </c>
      <c r="G503" s="13">
        <v>0.39187878700000001</v>
      </c>
      <c r="H503" s="14">
        <v>20.100000000000001</v>
      </c>
    </row>
    <row r="504" spans="1:8" s="5" customFormat="1" ht="21" customHeight="1" x14ac:dyDescent="0.2">
      <c r="A504" s="3" t="s">
        <v>438</v>
      </c>
      <c r="B504" s="9">
        <f>SUM(B505:B512)</f>
        <v>69</v>
      </c>
      <c r="C504" s="9">
        <f t="shared" ref="C504:H504" si="66">SUM(C505:C512)</f>
        <v>7</v>
      </c>
      <c r="D504" s="9">
        <f t="shared" si="66"/>
        <v>62</v>
      </c>
      <c r="E504" s="9">
        <f t="shared" si="66"/>
        <v>3471.9999999999995</v>
      </c>
      <c r="F504" s="9">
        <f t="shared" si="66"/>
        <v>1138</v>
      </c>
      <c r="G504" s="10">
        <f t="shared" si="66"/>
        <v>0.93387878800000002</v>
      </c>
      <c r="H504" s="11">
        <f t="shared" si="66"/>
        <v>13.15</v>
      </c>
    </row>
    <row r="505" spans="1:8" s="5" customFormat="1" ht="15" customHeight="1" x14ac:dyDescent="0.2">
      <c r="A505" s="3" t="s">
        <v>642</v>
      </c>
      <c r="B505" s="12">
        <v>6</v>
      </c>
      <c r="C505" s="12" t="s">
        <v>17</v>
      </c>
      <c r="D505" s="12">
        <v>6</v>
      </c>
      <c r="E505" s="12">
        <v>30</v>
      </c>
      <c r="F505" s="12">
        <v>9</v>
      </c>
      <c r="G505" s="13">
        <v>5.6363639999999996E-3</v>
      </c>
      <c r="H505" s="14">
        <v>0.06</v>
      </c>
    </row>
    <row r="506" spans="1:8" s="5" customFormat="1" ht="15" customHeight="1" x14ac:dyDescent="0.2">
      <c r="A506" s="3" t="s">
        <v>439</v>
      </c>
      <c r="B506" s="12">
        <v>7</v>
      </c>
      <c r="C506" s="12" t="s">
        <v>17</v>
      </c>
      <c r="D506" s="12">
        <v>7</v>
      </c>
      <c r="E506" s="12">
        <v>79</v>
      </c>
      <c r="F506" s="12">
        <v>3</v>
      </c>
      <c r="G506" s="13">
        <v>2.4969697000000003E-2</v>
      </c>
      <c r="H506" s="14" t="s">
        <v>17</v>
      </c>
    </row>
    <row r="507" spans="1:8" s="5" customFormat="1" ht="15" customHeight="1" x14ac:dyDescent="0.2">
      <c r="A507" s="3" t="s">
        <v>440</v>
      </c>
      <c r="B507" s="12">
        <v>3</v>
      </c>
      <c r="C507" s="12" t="s">
        <v>17</v>
      </c>
      <c r="D507" s="12">
        <v>3</v>
      </c>
      <c r="E507" s="12">
        <v>15</v>
      </c>
      <c r="F507" s="12">
        <v>1</v>
      </c>
      <c r="G507" s="13">
        <v>2.7272730000000001E-3</v>
      </c>
      <c r="H507" s="14">
        <v>0.30000000000000004</v>
      </c>
    </row>
    <row r="508" spans="1:8" s="5" customFormat="1" ht="15" customHeight="1" x14ac:dyDescent="0.2">
      <c r="A508" s="3" t="s">
        <v>441</v>
      </c>
      <c r="B508" s="12">
        <v>3</v>
      </c>
      <c r="C508" s="12" t="s">
        <v>17</v>
      </c>
      <c r="D508" s="12">
        <v>3</v>
      </c>
      <c r="E508" s="12">
        <v>323</v>
      </c>
      <c r="F508" s="12">
        <v>63</v>
      </c>
      <c r="G508" s="13">
        <v>5.4181818999999999E-2</v>
      </c>
      <c r="H508" s="14">
        <v>2.0999999999999996</v>
      </c>
    </row>
    <row r="509" spans="1:8" s="5" customFormat="1" ht="15" customHeight="1" x14ac:dyDescent="0.2">
      <c r="A509" s="3" t="s">
        <v>442</v>
      </c>
      <c r="B509" s="12">
        <v>5</v>
      </c>
      <c r="C509" s="12">
        <v>2</v>
      </c>
      <c r="D509" s="12">
        <v>3</v>
      </c>
      <c r="E509" s="12">
        <v>27</v>
      </c>
      <c r="F509" s="12">
        <v>20</v>
      </c>
      <c r="G509" s="13">
        <v>4.909091E-3</v>
      </c>
      <c r="H509" s="14">
        <v>0.65</v>
      </c>
    </row>
    <row r="510" spans="1:8" s="5" customFormat="1" ht="15" customHeight="1" x14ac:dyDescent="0.2">
      <c r="A510" s="3" t="s">
        <v>443</v>
      </c>
      <c r="B510" s="12">
        <v>15</v>
      </c>
      <c r="C510" s="12" t="s">
        <v>17</v>
      </c>
      <c r="D510" s="12">
        <v>15</v>
      </c>
      <c r="E510" s="12">
        <v>1270.9999999999998</v>
      </c>
      <c r="F510" s="12">
        <v>818.99999999999989</v>
      </c>
      <c r="G510" s="13">
        <v>0.35875757499999994</v>
      </c>
      <c r="H510" s="14">
        <v>6.7499999999999991</v>
      </c>
    </row>
    <row r="511" spans="1:8" s="5" customFormat="1" ht="15" customHeight="1" x14ac:dyDescent="0.2">
      <c r="A511" s="3" t="s">
        <v>444</v>
      </c>
      <c r="B511" s="12">
        <v>23</v>
      </c>
      <c r="C511" s="12">
        <v>4</v>
      </c>
      <c r="D511" s="12">
        <v>19</v>
      </c>
      <c r="E511" s="12">
        <v>1631.9999999999998</v>
      </c>
      <c r="F511" s="12">
        <v>218.00000000000003</v>
      </c>
      <c r="G511" s="13">
        <v>0.46633333200000004</v>
      </c>
      <c r="H511" s="14">
        <v>2.99</v>
      </c>
    </row>
    <row r="512" spans="1:8" s="5" customFormat="1" ht="15" customHeight="1" x14ac:dyDescent="0.2">
      <c r="A512" s="3" t="s">
        <v>445</v>
      </c>
      <c r="B512" s="12">
        <v>7</v>
      </c>
      <c r="C512" s="12">
        <v>1</v>
      </c>
      <c r="D512" s="12">
        <v>6</v>
      </c>
      <c r="E512" s="12">
        <v>95.000000000000014</v>
      </c>
      <c r="F512" s="12">
        <v>5</v>
      </c>
      <c r="G512" s="13">
        <v>1.6363636999999997E-2</v>
      </c>
      <c r="H512" s="14">
        <v>0.29999999999999993</v>
      </c>
    </row>
    <row r="513" spans="1:8" s="5" customFormat="1" ht="21" customHeight="1" x14ac:dyDescent="0.2">
      <c r="A513" s="3" t="s">
        <v>14</v>
      </c>
      <c r="B513" s="9">
        <f>B514+B518+B530+B539+B547+B560+B564+B568+B574+B583+B598+B609</f>
        <v>2293</v>
      </c>
      <c r="C513" s="9">
        <f t="shared" ref="C513:H513" si="67">C514+C518+C530+C539+C547+C560+C564+C568+C574+C583+C598+C609</f>
        <v>305</v>
      </c>
      <c r="D513" s="9">
        <f t="shared" si="67"/>
        <v>1988</v>
      </c>
      <c r="E513" s="9">
        <f t="shared" si="67"/>
        <v>1100123.0000000002</v>
      </c>
      <c r="F513" s="9">
        <f t="shared" si="67"/>
        <v>777705.99999999977</v>
      </c>
      <c r="G513" s="10">
        <f t="shared" si="67"/>
        <v>219.55363642000003</v>
      </c>
      <c r="H513" s="11">
        <f t="shared" si="67"/>
        <v>7438.9599999999991</v>
      </c>
    </row>
    <row r="514" spans="1:8" s="5" customFormat="1" ht="21" customHeight="1" x14ac:dyDescent="0.2">
      <c r="A514" s="3" t="s">
        <v>446</v>
      </c>
      <c r="B514" s="9">
        <f>SUM(B515:B517)</f>
        <v>13</v>
      </c>
      <c r="C514" s="9">
        <f t="shared" ref="C514:H514" si="68">SUM(C515:C517)</f>
        <v>2</v>
      </c>
      <c r="D514" s="9">
        <f t="shared" si="68"/>
        <v>11</v>
      </c>
      <c r="E514" s="9">
        <f t="shared" si="68"/>
        <v>321</v>
      </c>
      <c r="F514" s="9">
        <f t="shared" si="68"/>
        <v>168</v>
      </c>
      <c r="G514" s="10">
        <f t="shared" si="68"/>
        <v>6.2909092E-2</v>
      </c>
      <c r="H514" s="11">
        <f t="shared" si="68"/>
        <v>2.5500000000000003</v>
      </c>
    </row>
    <row r="515" spans="1:8" s="5" customFormat="1" ht="15" customHeight="1" x14ac:dyDescent="0.2">
      <c r="A515" s="3" t="s">
        <v>643</v>
      </c>
      <c r="B515" s="12">
        <v>6</v>
      </c>
      <c r="C515" s="12">
        <v>1</v>
      </c>
      <c r="D515" s="12">
        <v>5</v>
      </c>
      <c r="E515" s="12">
        <v>153</v>
      </c>
      <c r="F515" s="12">
        <v>44</v>
      </c>
      <c r="G515" s="13">
        <v>3.1454545E-2</v>
      </c>
      <c r="H515" s="14">
        <v>0.60000000000000009</v>
      </c>
    </row>
    <row r="516" spans="1:8" s="5" customFormat="1" ht="15" customHeight="1" x14ac:dyDescent="0.2">
      <c r="A516" s="3" t="s">
        <v>447</v>
      </c>
      <c r="B516" s="12">
        <v>1</v>
      </c>
      <c r="C516" s="12" t="s">
        <v>17</v>
      </c>
      <c r="D516" s="12">
        <v>1</v>
      </c>
      <c r="E516" s="12">
        <v>4</v>
      </c>
      <c r="F516" s="12" t="s">
        <v>17</v>
      </c>
      <c r="G516" s="13">
        <v>7.2727299999999996E-4</v>
      </c>
      <c r="H516" s="14" t="s">
        <v>17</v>
      </c>
    </row>
    <row r="517" spans="1:8" s="5" customFormat="1" ht="15" customHeight="1" x14ac:dyDescent="0.2">
      <c r="A517" s="3" t="s">
        <v>448</v>
      </c>
      <c r="B517" s="12">
        <v>6</v>
      </c>
      <c r="C517" s="12">
        <v>1</v>
      </c>
      <c r="D517" s="12">
        <v>5</v>
      </c>
      <c r="E517" s="12">
        <v>164</v>
      </c>
      <c r="F517" s="12">
        <v>123.99999999999999</v>
      </c>
      <c r="G517" s="13">
        <v>3.0727274000000006E-2</v>
      </c>
      <c r="H517" s="14">
        <v>1.9500000000000002</v>
      </c>
    </row>
    <row r="518" spans="1:8" s="5" customFormat="1" ht="21" customHeight="1" x14ac:dyDescent="0.2">
      <c r="A518" s="3" t="s">
        <v>449</v>
      </c>
      <c r="B518" s="9">
        <f>SUM(B519:B529)</f>
        <v>317</v>
      </c>
      <c r="C518" s="9">
        <f t="shared" ref="C518:H518" si="69">SUM(C519:C529)</f>
        <v>26</v>
      </c>
      <c r="D518" s="9">
        <f t="shared" si="69"/>
        <v>291</v>
      </c>
      <c r="E518" s="9">
        <f t="shared" si="69"/>
        <v>147103</v>
      </c>
      <c r="F518" s="9">
        <f t="shared" si="69"/>
        <v>111122</v>
      </c>
      <c r="G518" s="10">
        <f t="shared" si="69"/>
        <v>28.164181822999993</v>
      </c>
      <c r="H518" s="11">
        <f t="shared" si="69"/>
        <v>1360.8199999999997</v>
      </c>
    </row>
    <row r="519" spans="1:8" s="5" customFormat="1" ht="15" customHeight="1" x14ac:dyDescent="0.2">
      <c r="A519" s="3" t="s">
        <v>644</v>
      </c>
      <c r="B519" s="12">
        <v>10</v>
      </c>
      <c r="C519" s="12">
        <v>5</v>
      </c>
      <c r="D519" s="12">
        <v>5</v>
      </c>
      <c r="E519" s="12">
        <v>2158.0000000000005</v>
      </c>
      <c r="F519" s="12">
        <v>1860.9999999999995</v>
      </c>
      <c r="G519" s="13">
        <v>0.44963636499999993</v>
      </c>
      <c r="H519" s="14">
        <v>13.29</v>
      </c>
    </row>
    <row r="520" spans="1:8" s="5" customFormat="1" ht="15" customHeight="1" x14ac:dyDescent="0.2">
      <c r="A520" s="3" t="s">
        <v>450</v>
      </c>
      <c r="B520" s="12">
        <v>2</v>
      </c>
      <c r="C520" s="12" t="s">
        <v>17</v>
      </c>
      <c r="D520" s="12">
        <v>2</v>
      </c>
      <c r="E520" s="12">
        <v>120</v>
      </c>
      <c r="F520" s="12">
        <v>120</v>
      </c>
      <c r="G520" s="13">
        <v>2.3636364E-2</v>
      </c>
      <c r="H520" s="14">
        <v>1.1499999999999999</v>
      </c>
    </row>
    <row r="521" spans="1:8" s="5" customFormat="1" ht="15" customHeight="1" x14ac:dyDescent="0.2">
      <c r="A521" s="3" t="s">
        <v>451</v>
      </c>
      <c r="B521" s="12">
        <v>130</v>
      </c>
      <c r="C521" s="12">
        <v>17</v>
      </c>
      <c r="D521" s="12">
        <v>113</v>
      </c>
      <c r="E521" s="12">
        <v>55947</v>
      </c>
      <c r="F521" s="12">
        <v>40109.999999999985</v>
      </c>
      <c r="G521" s="13">
        <v>11.262181815999998</v>
      </c>
      <c r="H521" s="14">
        <v>537.04999999999961</v>
      </c>
    </row>
    <row r="522" spans="1:8" s="5" customFormat="1" ht="15" customHeight="1" x14ac:dyDescent="0.2">
      <c r="A522" s="3" t="s">
        <v>452</v>
      </c>
      <c r="B522" s="12">
        <v>7</v>
      </c>
      <c r="C522" s="12" t="s">
        <v>17</v>
      </c>
      <c r="D522" s="12">
        <v>7</v>
      </c>
      <c r="E522" s="12">
        <v>297</v>
      </c>
      <c r="F522" s="12">
        <v>32</v>
      </c>
      <c r="G522" s="13">
        <v>5.9454546000000011E-2</v>
      </c>
      <c r="H522" s="14">
        <v>0.24000000000000002</v>
      </c>
    </row>
    <row r="523" spans="1:8" s="5" customFormat="1" ht="15" customHeight="1" x14ac:dyDescent="0.2">
      <c r="A523" s="3" t="s">
        <v>74</v>
      </c>
      <c r="B523" s="12">
        <v>41</v>
      </c>
      <c r="C523" s="12">
        <v>3</v>
      </c>
      <c r="D523" s="12">
        <v>38</v>
      </c>
      <c r="E523" s="12">
        <v>12070.999999999998</v>
      </c>
      <c r="F523" s="12">
        <v>10861.999999999998</v>
      </c>
      <c r="G523" s="13">
        <v>2.2001818199999996</v>
      </c>
      <c r="H523" s="14">
        <v>80.650000000000006</v>
      </c>
    </row>
    <row r="524" spans="1:8" s="5" customFormat="1" ht="15" customHeight="1" x14ac:dyDescent="0.2">
      <c r="A524" s="3" t="s">
        <v>443</v>
      </c>
      <c r="B524" s="12">
        <v>9</v>
      </c>
      <c r="C524" s="12" t="s">
        <v>17</v>
      </c>
      <c r="D524" s="12">
        <v>9</v>
      </c>
      <c r="E524" s="12">
        <v>210</v>
      </c>
      <c r="F524" s="12">
        <v>174</v>
      </c>
      <c r="G524" s="13">
        <v>4.0000000000000008E-2</v>
      </c>
      <c r="H524" s="14">
        <v>2.5700000000000003</v>
      </c>
    </row>
    <row r="525" spans="1:8" s="5" customFormat="1" ht="15" customHeight="1" x14ac:dyDescent="0.2">
      <c r="A525" s="3" t="s">
        <v>453</v>
      </c>
      <c r="B525" s="12">
        <v>1</v>
      </c>
      <c r="C525" s="12" t="s">
        <v>17</v>
      </c>
      <c r="D525" s="12">
        <v>1</v>
      </c>
      <c r="E525" s="12">
        <v>40</v>
      </c>
      <c r="F525" s="12" t="s">
        <v>17</v>
      </c>
      <c r="G525" s="13">
        <v>7.2727269999999997E-3</v>
      </c>
      <c r="H525" s="14" t="s">
        <v>17</v>
      </c>
    </row>
    <row r="526" spans="1:8" s="5" customFormat="1" ht="15" customHeight="1" x14ac:dyDescent="0.2">
      <c r="A526" s="3" t="s">
        <v>454</v>
      </c>
      <c r="B526" s="12">
        <v>75</v>
      </c>
      <c r="C526" s="12">
        <v>1</v>
      </c>
      <c r="D526" s="12">
        <v>74</v>
      </c>
      <c r="E526" s="12">
        <v>74694</v>
      </c>
      <c r="F526" s="12">
        <v>57531.000000000015</v>
      </c>
      <c r="G526" s="13">
        <v>13.832545456000002</v>
      </c>
      <c r="H526" s="14">
        <v>715.25000000000011</v>
      </c>
    </row>
    <row r="527" spans="1:8" s="5" customFormat="1" ht="15" customHeight="1" x14ac:dyDescent="0.2">
      <c r="A527" s="3" t="s">
        <v>455</v>
      </c>
      <c r="B527" s="12">
        <v>3</v>
      </c>
      <c r="C527" s="12" t="s">
        <v>17</v>
      </c>
      <c r="D527" s="12">
        <v>3</v>
      </c>
      <c r="E527" s="12">
        <v>23</v>
      </c>
      <c r="F527" s="12">
        <v>16</v>
      </c>
      <c r="G527" s="13">
        <v>4.1818179999999995E-3</v>
      </c>
      <c r="H527" s="14">
        <v>0.30000000000000004</v>
      </c>
    </row>
    <row r="528" spans="1:8" s="5" customFormat="1" ht="15" customHeight="1" x14ac:dyDescent="0.2">
      <c r="A528" s="3" t="s">
        <v>456</v>
      </c>
      <c r="B528" s="12">
        <v>2</v>
      </c>
      <c r="C528" s="12" t="s">
        <v>17</v>
      </c>
      <c r="D528" s="12">
        <v>2</v>
      </c>
      <c r="E528" s="12">
        <v>53</v>
      </c>
      <c r="F528" s="12" t="s">
        <v>17</v>
      </c>
      <c r="G528" s="13">
        <v>9.6363639999999997E-3</v>
      </c>
      <c r="H528" s="14" t="s">
        <v>17</v>
      </c>
    </row>
    <row r="529" spans="1:8" s="5" customFormat="1" ht="15" customHeight="1" x14ac:dyDescent="0.2">
      <c r="A529" s="3" t="s">
        <v>445</v>
      </c>
      <c r="B529" s="12">
        <v>37</v>
      </c>
      <c r="C529" s="12" t="s">
        <v>17</v>
      </c>
      <c r="D529" s="12">
        <v>37</v>
      </c>
      <c r="E529" s="12">
        <v>1490.0000000000005</v>
      </c>
      <c r="F529" s="12">
        <v>415.99999999999994</v>
      </c>
      <c r="G529" s="13">
        <v>0.27545454699999999</v>
      </c>
      <c r="H529" s="14">
        <v>10.320000000000002</v>
      </c>
    </row>
    <row r="530" spans="1:8" s="5" customFormat="1" ht="21" customHeight="1" x14ac:dyDescent="0.2">
      <c r="A530" s="3" t="s">
        <v>457</v>
      </c>
      <c r="B530" s="9">
        <f>SUM(B531:B538)</f>
        <v>142</v>
      </c>
      <c r="C530" s="9">
        <f t="shared" ref="C530:H530" si="70">SUM(C531:C538)</f>
        <v>12</v>
      </c>
      <c r="D530" s="9">
        <f t="shared" si="70"/>
        <v>130</v>
      </c>
      <c r="E530" s="9">
        <f t="shared" si="70"/>
        <v>17405</v>
      </c>
      <c r="F530" s="9">
        <f t="shared" si="70"/>
        <v>2661.0000000000005</v>
      </c>
      <c r="G530" s="10">
        <f t="shared" si="70"/>
        <v>1.934363644</v>
      </c>
      <c r="H530" s="11">
        <f t="shared" si="70"/>
        <v>34.760000000000005</v>
      </c>
    </row>
    <row r="531" spans="1:8" s="5" customFormat="1" ht="15" customHeight="1" x14ac:dyDescent="0.2">
      <c r="A531" s="3" t="s">
        <v>645</v>
      </c>
      <c r="B531" s="12">
        <v>8</v>
      </c>
      <c r="C531" s="12" t="s">
        <v>17</v>
      </c>
      <c r="D531" s="12">
        <v>8</v>
      </c>
      <c r="E531" s="12">
        <v>783</v>
      </c>
      <c r="F531" s="12">
        <v>74</v>
      </c>
      <c r="G531" s="13">
        <v>0.14236363699999999</v>
      </c>
      <c r="H531" s="14">
        <v>1.7999999999999998</v>
      </c>
    </row>
    <row r="532" spans="1:8" s="5" customFormat="1" ht="15" customHeight="1" x14ac:dyDescent="0.2">
      <c r="A532" s="3" t="s">
        <v>458</v>
      </c>
      <c r="B532" s="12">
        <v>40</v>
      </c>
      <c r="C532" s="12">
        <v>2</v>
      </c>
      <c r="D532" s="12">
        <v>38</v>
      </c>
      <c r="E532" s="12">
        <v>8538</v>
      </c>
      <c r="F532" s="12">
        <v>646.99999999999989</v>
      </c>
      <c r="G532" s="13">
        <v>0.30236363700000002</v>
      </c>
      <c r="H532" s="14">
        <v>8.2500000000000036</v>
      </c>
    </row>
    <row r="533" spans="1:8" s="5" customFormat="1" ht="15" customHeight="1" x14ac:dyDescent="0.2">
      <c r="A533" s="3" t="s">
        <v>459</v>
      </c>
      <c r="B533" s="12">
        <v>67</v>
      </c>
      <c r="C533" s="12">
        <v>1</v>
      </c>
      <c r="D533" s="12">
        <v>66</v>
      </c>
      <c r="E533" s="12">
        <v>6492</v>
      </c>
      <c r="F533" s="12">
        <v>1252.0000000000005</v>
      </c>
      <c r="G533" s="13">
        <v>1.196727278</v>
      </c>
      <c r="H533" s="14">
        <v>16.119999999999997</v>
      </c>
    </row>
    <row r="534" spans="1:8" s="5" customFormat="1" ht="15" customHeight="1" x14ac:dyDescent="0.2">
      <c r="A534" s="3" t="s">
        <v>460</v>
      </c>
      <c r="B534" s="12">
        <v>9</v>
      </c>
      <c r="C534" s="12">
        <v>2</v>
      </c>
      <c r="D534" s="12">
        <v>7</v>
      </c>
      <c r="E534" s="12">
        <v>781</v>
      </c>
      <c r="F534" s="12">
        <v>432.99999999999994</v>
      </c>
      <c r="G534" s="13">
        <v>0.13836363700000004</v>
      </c>
      <c r="H534" s="14">
        <v>3.9000000000000004</v>
      </c>
    </row>
    <row r="535" spans="1:8" s="5" customFormat="1" ht="15" customHeight="1" x14ac:dyDescent="0.2">
      <c r="A535" s="3" t="s">
        <v>445</v>
      </c>
      <c r="B535" s="12">
        <v>6</v>
      </c>
      <c r="C535" s="12">
        <v>3</v>
      </c>
      <c r="D535" s="12">
        <v>3</v>
      </c>
      <c r="E535" s="12">
        <v>169</v>
      </c>
      <c r="F535" s="12">
        <v>21</v>
      </c>
      <c r="G535" s="13">
        <v>3.0727271999999993E-2</v>
      </c>
      <c r="H535" s="14">
        <v>0.41</v>
      </c>
    </row>
    <row r="536" spans="1:8" s="5" customFormat="1" ht="15" customHeight="1" x14ac:dyDescent="0.2">
      <c r="A536" s="3" t="s">
        <v>461</v>
      </c>
      <c r="B536" s="12">
        <v>2</v>
      </c>
      <c r="C536" s="12" t="s">
        <v>17</v>
      </c>
      <c r="D536" s="12">
        <v>2</v>
      </c>
      <c r="E536" s="12">
        <v>220</v>
      </c>
      <c r="F536" s="12">
        <v>11</v>
      </c>
      <c r="G536" s="13">
        <v>4.3636364000000004E-2</v>
      </c>
      <c r="H536" s="14">
        <v>0.6</v>
      </c>
    </row>
    <row r="537" spans="1:8" s="5" customFormat="1" ht="15" customHeight="1" x14ac:dyDescent="0.2">
      <c r="A537" s="3" t="s">
        <v>462</v>
      </c>
      <c r="B537" s="12">
        <v>3</v>
      </c>
      <c r="C537" s="12">
        <v>1</v>
      </c>
      <c r="D537" s="12">
        <v>2</v>
      </c>
      <c r="E537" s="12">
        <v>123</v>
      </c>
      <c r="F537" s="12">
        <v>53</v>
      </c>
      <c r="G537" s="13">
        <v>2.4181819E-2</v>
      </c>
      <c r="H537" s="14">
        <v>0.98</v>
      </c>
    </row>
    <row r="538" spans="1:8" s="5" customFormat="1" ht="15" customHeight="1" x14ac:dyDescent="0.2">
      <c r="A538" s="3" t="s">
        <v>324</v>
      </c>
      <c r="B538" s="12">
        <v>7</v>
      </c>
      <c r="C538" s="12">
        <v>3</v>
      </c>
      <c r="D538" s="12">
        <v>4</v>
      </c>
      <c r="E538" s="12">
        <v>299</v>
      </c>
      <c r="F538" s="12">
        <v>170</v>
      </c>
      <c r="G538" s="13">
        <v>5.6000000000000001E-2</v>
      </c>
      <c r="H538" s="14">
        <v>2.6999999999999997</v>
      </c>
    </row>
    <row r="539" spans="1:8" s="5" customFormat="1" ht="21" customHeight="1" x14ac:dyDescent="0.2">
      <c r="A539" s="3" t="s">
        <v>463</v>
      </c>
      <c r="B539" s="9">
        <f>SUM(B540:B546)</f>
        <v>89</v>
      </c>
      <c r="C539" s="9">
        <f t="shared" ref="C539:H539" si="71">SUM(C540:C546)</f>
        <v>1</v>
      </c>
      <c r="D539" s="9">
        <f t="shared" si="71"/>
        <v>88</v>
      </c>
      <c r="E539" s="9">
        <f t="shared" si="71"/>
        <v>3112</v>
      </c>
      <c r="F539" s="9">
        <f t="shared" si="71"/>
        <v>1396</v>
      </c>
      <c r="G539" s="10">
        <f t="shared" si="71"/>
        <v>0.57309091199999995</v>
      </c>
      <c r="H539" s="11">
        <f t="shared" si="71"/>
        <v>29.610000000000003</v>
      </c>
    </row>
    <row r="540" spans="1:8" s="5" customFormat="1" ht="15" customHeight="1" x14ac:dyDescent="0.2">
      <c r="A540" s="3" t="s">
        <v>646</v>
      </c>
      <c r="B540" s="12">
        <v>12</v>
      </c>
      <c r="C540" s="12" t="s">
        <v>17</v>
      </c>
      <c r="D540" s="12">
        <v>12</v>
      </c>
      <c r="E540" s="12">
        <v>63</v>
      </c>
      <c r="F540" s="12">
        <v>42</v>
      </c>
      <c r="G540" s="13">
        <v>1.1454545E-2</v>
      </c>
      <c r="H540" s="14">
        <v>4.3800000000000008</v>
      </c>
    </row>
    <row r="541" spans="1:8" s="5" customFormat="1" ht="15" customHeight="1" x14ac:dyDescent="0.2">
      <c r="A541" s="3" t="s">
        <v>464</v>
      </c>
      <c r="B541" s="12">
        <v>31</v>
      </c>
      <c r="C541" s="12">
        <v>1</v>
      </c>
      <c r="D541" s="12">
        <v>30</v>
      </c>
      <c r="E541" s="12">
        <v>2541</v>
      </c>
      <c r="F541" s="12">
        <v>1115</v>
      </c>
      <c r="G541" s="13">
        <v>0.47018181800000008</v>
      </c>
      <c r="H541" s="14">
        <v>18.420000000000002</v>
      </c>
    </row>
    <row r="542" spans="1:8" s="5" customFormat="1" ht="15" customHeight="1" x14ac:dyDescent="0.2">
      <c r="A542" s="3" t="s">
        <v>465</v>
      </c>
      <c r="B542" s="12">
        <v>21</v>
      </c>
      <c r="C542" s="12" t="s">
        <v>17</v>
      </c>
      <c r="D542" s="12">
        <v>21</v>
      </c>
      <c r="E542" s="12">
        <v>229</v>
      </c>
      <c r="F542" s="12">
        <v>139</v>
      </c>
      <c r="G542" s="13">
        <v>4.1636365000000002E-2</v>
      </c>
      <c r="H542" s="14">
        <v>3.6999999999999997</v>
      </c>
    </row>
    <row r="543" spans="1:8" s="5" customFormat="1" ht="15" customHeight="1" x14ac:dyDescent="0.2">
      <c r="A543" s="3" t="s">
        <v>75</v>
      </c>
      <c r="B543" s="12">
        <v>2</v>
      </c>
      <c r="C543" s="12" t="s">
        <v>17</v>
      </c>
      <c r="D543" s="12">
        <v>2</v>
      </c>
      <c r="E543" s="12">
        <v>8</v>
      </c>
      <c r="F543" s="12">
        <v>6</v>
      </c>
      <c r="G543" s="13">
        <v>1.454545E-3</v>
      </c>
      <c r="H543" s="14">
        <v>0.3</v>
      </c>
    </row>
    <row r="544" spans="1:8" s="5" customFormat="1" ht="15" customHeight="1" x14ac:dyDescent="0.2">
      <c r="A544" s="3" t="s">
        <v>466</v>
      </c>
      <c r="B544" s="12">
        <v>9</v>
      </c>
      <c r="C544" s="12" t="s">
        <v>17</v>
      </c>
      <c r="D544" s="12">
        <v>9</v>
      </c>
      <c r="E544" s="12">
        <v>65</v>
      </c>
      <c r="F544" s="12">
        <v>34</v>
      </c>
      <c r="G544" s="13">
        <v>1.1818183000000001E-2</v>
      </c>
      <c r="H544" s="14">
        <v>1.01</v>
      </c>
    </row>
    <row r="545" spans="1:8" s="5" customFormat="1" ht="15" customHeight="1" x14ac:dyDescent="0.2">
      <c r="A545" s="3" t="s">
        <v>467</v>
      </c>
      <c r="B545" s="12">
        <v>7</v>
      </c>
      <c r="C545" s="12" t="s">
        <v>17</v>
      </c>
      <c r="D545" s="12">
        <v>7</v>
      </c>
      <c r="E545" s="12">
        <v>140</v>
      </c>
      <c r="F545" s="12">
        <v>17</v>
      </c>
      <c r="G545" s="13">
        <v>2.4545454000000001E-2</v>
      </c>
      <c r="H545" s="14">
        <v>0.89999999999999991</v>
      </c>
    </row>
    <row r="546" spans="1:8" s="5" customFormat="1" ht="15" customHeight="1" x14ac:dyDescent="0.2">
      <c r="A546" s="3" t="s">
        <v>440</v>
      </c>
      <c r="B546" s="12">
        <v>7</v>
      </c>
      <c r="C546" s="12" t="s">
        <v>17</v>
      </c>
      <c r="D546" s="12">
        <v>7</v>
      </c>
      <c r="E546" s="12">
        <v>66</v>
      </c>
      <c r="F546" s="12">
        <v>43</v>
      </c>
      <c r="G546" s="13">
        <v>1.2000002000000001E-2</v>
      </c>
      <c r="H546" s="14">
        <v>0.90000000000000013</v>
      </c>
    </row>
    <row r="547" spans="1:8" s="5" customFormat="1" ht="21" customHeight="1" x14ac:dyDescent="0.2">
      <c r="A547" s="3" t="s">
        <v>468</v>
      </c>
      <c r="B547" s="9">
        <f>SUM(B548:B559)</f>
        <v>248</v>
      </c>
      <c r="C547" s="9">
        <f t="shared" ref="C547:H547" si="72">SUM(C548:C559)</f>
        <v>8</v>
      </c>
      <c r="D547" s="9">
        <f t="shared" si="72"/>
        <v>240</v>
      </c>
      <c r="E547" s="9">
        <f t="shared" si="72"/>
        <v>6711</v>
      </c>
      <c r="F547" s="9">
        <f t="shared" si="72"/>
        <v>2038</v>
      </c>
      <c r="G547" s="10">
        <f t="shared" si="72"/>
        <v>1.2026666779999999</v>
      </c>
      <c r="H547" s="11">
        <f t="shared" si="72"/>
        <v>33.26</v>
      </c>
    </row>
    <row r="548" spans="1:8" s="5" customFormat="1" ht="15" customHeight="1" x14ac:dyDescent="0.2">
      <c r="A548" s="3" t="s">
        <v>647</v>
      </c>
      <c r="B548" s="12">
        <v>19</v>
      </c>
      <c r="C548" s="12">
        <v>4</v>
      </c>
      <c r="D548" s="12">
        <v>15</v>
      </c>
      <c r="E548" s="12">
        <v>1228</v>
      </c>
      <c r="F548" s="12">
        <v>172</v>
      </c>
      <c r="G548" s="13">
        <v>0.220545458</v>
      </c>
      <c r="H548" s="14">
        <v>3.1100000000000008</v>
      </c>
    </row>
    <row r="549" spans="1:8" s="5" customFormat="1" ht="15" customHeight="1" x14ac:dyDescent="0.2">
      <c r="A549" s="3" t="s">
        <v>469</v>
      </c>
      <c r="B549" s="12">
        <v>72</v>
      </c>
      <c r="C549" s="12" t="s">
        <v>17</v>
      </c>
      <c r="D549" s="12">
        <v>72</v>
      </c>
      <c r="E549" s="12">
        <v>1757.0000000000002</v>
      </c>
      <c r="F549" s="12">
        <v>223.99999999999991</v>
      </c>
      <c r="G549" s="13">
        <v>0.31981818599999989</v>
      </c>
      <c r="H549" s="14">
        <v>3.3099999999999996</v>
      </c>
    </row>
    <row r="550" spans="1:8" s="5" customFormat="1" ht="15" customHeight="1" x14ac:dyDescent="0.2">
      <c r="A550" s="3" t="s">
        <v>336</v>
      </c>
      <c r="B550" s="12">
        <v>1</v>
      </c>
      <c r="C550" s="12" t="s">
        <v>17</v>
      </c>
      <c r="D550" s="12">
        <v>1</v>
      </c>
      <c r="E550" s="12">
        <v>7</v>
      </c>
      <c r="F550" s="12">
        <v>7</v>
      </c>
      <c r="G550" s="13">
        <v>1.272727E-3</v>
      </c>
      <c r="H550" s="14">
        <v>0.05</v>
      </c>
    </row>
    <row r="551" spans="1:8" s="5" customFormat="1" ht="15" customHeight="1" x14ac:dyDescent="0.2">
      <c r="A551" s="3" t="s">
        <v>470</v>
      </c>
      <c r="B551" s="12">
        <v>30</v>
      </c>
      <c r="C551" s="12" t="s">
        <v>17</v>
      </c>
      <c r="D551" s="12">
        <v>30</v>
      </c>
      <c r="E551" s="12">
        <v>239</v>
      </c>
      <c r="F551" s="12">
        <v>168.00000000000003</v>
      </c>
      <c r="G551" s="13">
        <v>4.3454546000000004E-2</v>
      </c>
      <c r="H551" s="14">
        <v>6.0200000000000005</v>
      </c>
    </row>
    <row r="552" spans="1:8" s="5" customFormat="1" ht="15" customHeight="1" x14ac:dyDescent="0.2">
      <c r="A552" s="3" t="s">
        <v>471</v>
      </c>
      <c r="B552" s="12">
        <v>27</v>
      </c>
      <c r="C552" s="12" t="s">
        <v>17</v>
      </c>
      <c r="D552" s="12">
        <v>27</v>
      </c>
      <c r="E552" s="12">
        <v>778.99999999999989</v>
      </c>
      <c r="F552" s="12">
        <v>273</v>
      </c>
      <c r="G552" s="13">
        <v>0.13527272700000001</v>
      </c>
      <c r="H552" s="14">
        <v>6.53</v>
      </c>
    </row>
    <row r="553" spans="1:8" s="5" customFormat="1" ht="15" customHeight="1" x14ac:dyDescent="0.2">
      <c r="A553" s="3" t="s">
        <v>472</v>
      </c>
      <c r="B553" s="12">
        <v>26</v>
      </c>
      <c r="C553" s="12" t="s">
        <v>17</v>
      </c>
      <c r="D553" s="12">
        <v>26</v>
      </c>
      <c r="E553" s="12">
        <v>441.00000000000006</v>
      </c>
      <c r="F553" s="12">
        <v>231</v>
      </c>
      <c r="G553" s="13">
        <v>7.6545458000000011E-2</v>
      </c>
      <c r="H553" s="14">
        <v>6.1400000000000006</v>
      </c>
    </row>
    <row r="554" spans="1:8" s="5" customFormat="1" ht="15" customHeight="1" x14ac:dyDescent="0.2">
      <c r="A554" s="3" t="s">
        <v>473</v>
      </c>
      <c r="B554" s="12">
        <v>3</v>
      </c>
      <c r="C554" s="12" t="s">
        <v>17</v>
      </c>
      <c r="D554" s="12">
        <v>3</v>
      </c>
      <c r="E554" s="12">
        <v>27</v>
      </c>
      <c r="F554" s="12">
        <v>15</v>
      </c>
      <c r="G554" s="13">
        <v>4.909091E-3</v>
      </c>
      <c r="H554" s="14">
        <v>0.06</v>
      </c>
    </row>
    <row r="555" spans="1:8" s="5" customFormat="1" ht="15" customHeight="1" x14ac:dyDescent="0.2">
      <c r="A555" s="3" t="s">
        <v>474</v>
      </c>
      <c r="B555" s="12">
        <v>3</v>
      </c>
      <c r="C555" s="12" t="s">
        <v>17</v>
      </c>
      <c r="D555" s="12">
        <v>3</v>
      </c>
      <c r="E555" s="12">
        <v>513</v>
      </c>
      <c r="F555" s="12">
        <v>455.00000000000006</v>
      </c>
      <c r="G555" s="13">
        <v>9.2363636999999998E-2</v>
      </c>
      <c r="H555" s="14">
        <v>0.3</v>
      </c>
    </row>
    <row r="556" spans="1:8" s="5" customFormat="1" ht="15" customHeight="1" x14ac:dyDescent="0.2">
      <c r="A556" s="3" t="s">
        <v>475</v>
      </c>
      <c r="B556" s="12">
        <v>10</v>
      </c>
      <c r="C556" s="12" t="s">
        <v>17</v>
      </c>
      <c r="D556" s="12">
        <v>10</v>
      </c>
      <c r="E556" s="12">
        <v>462.99999999999989</v>
      </c>
      <c r="F556" s="12">
        <v>255.99999999999997</v>
      </c>
      <c r="G556" s="13">
        <v>8.2363636000000018E-2</v>
      </c>
      <c r="H556" s="14">
        <v>2.1800000000000002</v>
      </c>
    </row>
    <row r="557" spans="1:8" s="5" customFormat="1" ht="15" customHeight="1" x14ac:dyDescent="0.2">
      <c r="A557" s="3" t="s">
        <v>476</v>
      </c>
      <c r="B557" s="12">
        <v>25</v>
      </c>
      <c r="C557" s="12" t="s">
        <v>17</v>
      </c>
      <c r="D557" s="12">
        <v>25</v>
      </c>
      <c r="E557" s="12">
        <v>787.99999999999977</v>
      </c>
      <c r="F557" s="12">
        <v>41</v>
      </c>
      <c r="G557" s="13">
        <v>0.13599999900000001</v>
      </c>
      <c r="H557" s="14">
        <v>1.2</v>
      </c>
    </row>
    <row r="558" spans="1:8" s="5" customFormat="1" ht="15" customHeight="1" x14ac:dyDescent="0.2">
      <c r="A558" s="3" t="s">
        <v>477</v>
      </c>
      <c r="B558" s="12">
        <v>17</v>
      </c>
      <c r="C558" s="12">
        <v>4</v>
      </c>
      <c r="D558" s="12">
        <v>13</v>
      </c>
      <c r="E558" s="12">
        <v>203</v>
      </c>
      <c r="F558" s="12">
        <v>94</v>
      </c>
      <c r="G558" s="13">
        <v>3.993939400000001E-2</v>
      </c>
      <c r="H558" s="14">
        <v>3.1599999999999997</v>
      </c>
    </row>
    <row r="559" spans="1:8" s="5" customFormat="1" ht="15" customHeight="1" x14ac:dyDescent="0.2">
      <c r="A559" s="3" t="s">
        <v>478</v>
      </c>
      <c r="B559" s="12">
        <v>15</v>
      </c>
      <c r="C559" s="12" t="s">
        <v>17</v>
      </c>
      <c r="D559" s="12">
        <v>15</v>
      </c>
      <c r="E559" s="12">
        <v>265.99999999999994</v>
      </c>
      <c r="F559" s="12">
        <v>102.00000000000001</v>
      </c>
      <c r="G559" s="13">
        <v>5.0181818999999996E-2</v>
      </c>
      <c r="H559" s="14">
        <v>1.2000000000000002</v>
      </c>
    </row>
    <row r="560" spans="1:8" s="5" customFormat="1" ht="21" customHeight="1" x14ac:dyDescent="0.2">
      <c r="A560" s="3" t="s">
        <v>479</v>
      </c>
      <c r="B560" s="9">
        <f>SUM(B561:B563)</f>
        <v>6</v>
      </c>
      <c r="C560" s="9">
        <f t="shared" ref="C560:H560" si="73">SUM(C561:C563)</f>
        <v>0</v>
      </c>
      <c r="D560" s="9">
        <f t="shared" si="73"/>
        <v>6</v>
      </c>
      <c r="E560" s="9">
        <f t="shared" si="73"/>
        <v>161</v>
      </c>
      <c r="F560" s="9">
        <f t="shared" si="73"/>
        <v>100</v>
      </c>
      <c r="G560" s="10">
        <f t="shared" si="73"/>
        <v>2.9272727999999998E-2</v>
      </c>
      <c r="H560" s="11">
        <f t="shared" si="73"/>
        <v>0.89999999999999991</v>
      </c>
    </row>
    <row r="561" spans="1:8" s="5" customFormat="1" ht="15" customHeight="1" x14ac:dyDescent="0.2">
      <c r="A561" s="3" t="s">
        <v>648</v>
      </c>
      <c r="B561" s="12">
        <v>3</v>
      </c>
      <c r="C561" s="12" t="s">
        <v>17</v>
      </c>
      <c r="D561" s="12">
        <v>3</v>
      </c>
      <c r="E561" s="12">
        <v>78</v>
      </c>
      <c r="F561" s="12">
        <v>50</v>
      </c>
      <c r="G561" s="13">
        <v>1.4181819000000002E-2</v>
      </c>
      <c r="H561" s="14">
        <v>0.89999999999999991</v>
      </c>
    </row>
    <row r="562" spans="1:8" s="5" customFormat="1" ht="15" customHeight="1" x14ac:dyDescent="0.2">
      <c r="A562" s="3" t="s">
        <v>480</v>
      </c>
      <c r="B562" s="12">
        <v>1</v>
      </c>
      <c r="C562" s="12" t="s">
        <v>17</v>
      </c>
      <c r="D562" s="12">
        <v>1</v>
      </c>
      <c r="E562" s="12">
        <v>50</v>
      </c>
      <c r="F562" s="12">
        <v>50</v>
      </c>
      <c r="G562" s="13">
        <v>9.0909089999999994E-3</v>
      </c>
      <c r="H562" s="14" t="s">
        <v>17</v>
      </c>
    </row>
    <row r="563" spans="1:8" s="5" customFormat="1" ht="15" customHeight="1" x14ac:dyDescent="0.2">
      <c r="A563" s="3" t="s">
        <v>481</v>
      </c>
      <c r="B563" s="12">
        <v>2</v>
      </c>
      <c r="C563" s="12" t="s">
        <v>17</v>
      </c>
      <c r="D563" s="12">
        <v>2</v>
      </c>
      <c r="E563" s="12">
        <v>33</v>
      </c>
      <c r="F563" s="12" t="s">
        <v>17</v>
      </c>
      <c r="G563" s="13">
        <v>6.0000000000000001E-3</v>
      </c>
      <c r="H563" s="14" t="s">
        <v>17</v>
      </c>
    </row>
    <row r="564" spans="1:8" s="5" customFormat="1" ht="21" customHeight="1" x14ac:dyDescent="0.2">
      <c r="A564" s="3" t="s">
        <v>482</v>
      </c>
      <c r="B564" s="9">
        <f>SUM(B565:B567)</f>
        <v>11</v>
      </c>
      <c r="C564" s="9">
        <f t="shared" ref="C564:H564" si="74">SUM(C565:C567)</f>
        <v>2</v>
      </c>
      <c r="D564" s="9">
        <f t="shared" si="74"/>
        <v>9</v>
      </c>
      <c r="E564" s="9">
        <f t="shared" si="74"/>
        <v>565</v>
      </c>
      <c r="F564" s="9">
        <f t="shared" si="74"/>
        <v>522</v>
      </c>
      <c r="G564" s="10">
        <f t="shared" si="74"/>
        <v>0.10363636400000001</v>
      </c>
      <c r="H564" s="11">
        <f t="shared" si="74"/>
        <v>7.01</v>
      </c>
    </row>
    <row r="565" spans="1:8" s="5" customFormat="1" ht="15" customHeight="1" x14ac:dyDescent="0.2">
      <c r="A565" s="3" t="s">
        <v>649</v>
      </c>
      <c r="B565" s="12">
        <v>6</v>
      </c>
      <c r="C565" s="12">
        <v>2</v>
      </c>
      <c r="D565" s="12">
        <v>4</v>
      </c>
      <c r="E565" s="12">
        <v>324.00000000000006</v>
      </c>
      <c r="F565" s="12">
        <v>314</v>
      </c>
      <c r="G565" s="13">
        <v>5.6181818000000008E-2</v>
      </c>
      <c r="H565" s="14">
        <v>5.41</v>
      </c>
    </row>
    <row r="566" spans="1:8" s="5" customFormat="1" ht="15" customHeight="1" x14ac:dyDescent="0.2">
      <c r="A566" s="3" t="s">
        <v>82</v>
      </c>
      <c r="B566" s="12">
        <v>3</v>
      </c>
      <c r="C566" s="12" t="s">
        <v>17</v>
      </c>
      <c r="D566" s="12">
        <v>3</v>
      </c>
      <c r="E566" s="12">
        <v>38</v>
      </c>
      <c r="F566" s="12">
        <v>8</v>
      </c>
      <c r="G566" s="13">
        <v>6.909091E-3</v>
      </c>
      <c r="H566" s="14">
        <v>0.6</v>
      </c>
    </row>
    <row r="567" spans="1:8" s="5" customFormat="1" ht="15" customHeight="1" x14ac:dyDescent="0.2">
      <c r="A567" s="3" t="s">
        <v>483</v>
      </c>
      <c r="B567" s="12">
        <v>2</v>
      </c>
      <c r="C567" s="12" t="s">
        <v>17</v>
      </c>
      <c r="D567" s="12">
        <v>2</v>
      </c>
      <c r="E567" s="12">
        <v>203</v>
      </c>
      <c r="F567" s="12">
        <v>200</v>
      </c>
      <c r="G567" s="13">
        <v>4.0545455000000001E-2</v>
      </c>
      <c r="H567" s="14">
        <v>1</v>
      </c>
    </row>
    <row r="568" spans="1:8" s="5" customFormat="1" ht="21" customHeight="1" x14ac:dyDescent="0.2">
      <c r="A568" s="3" t="s">
        <v>484</v>
      </c>
      <c r="B568" s="9">
        <f>SUM(B569:B573)</f>
        <v>108</v>
      </c>
      <c r="C568" s="9">
        <f t="shared" ref="C568:H568" si="75">SUM(C569:C573)</f>
        <v>5</v>
      </c>
      <c r="D568" s="9">
        <f t="shared" si="75"/>
        <v>103</v>
      </c>
      <c r="E568" s="9">
        <f t="shared" si="75"/>
        <v>5132</v>
      </c>
      <c r="F568" s="9">
        <f t="shared" si="75"/>
        <v>2661</v>
      </c>
      <c r="G568" s="10">
        <f t="shared" si="75"/>
        <v>0.96054545799999991</v>
      </c>
      <c r="H568" s="11">
        <f t="shared" si="75"/>
        <v>26.850000000000009</v>
      </c>
    </row>
    <row r="569" spans="1:8" s="5" customFormat="1" ht="15" customHeight="1" x14ac:dyDescent="0.2">
      <c r="A569" s="3" t="s">
        <v>650</v>
      </c>
      <c r="B569" s="12">
        <v>2</v>
      </c>
      <c r="C569" s="12" t="s">
        <v>17</v>
      </c>
      <c r="D569" s="12">
        <v>2</v>
      </c>
      <c r="E569" s="12">
        <v>140</v>
      </c>
      <c r="F569" s="12">
        <v>1</v>
      </c>
      <c r="G569" s="13">
        <v>2.7272727E-2</v>
      </c>
      <c r="H569" s="14" t="s">
        <v>17</v>
      </c>
    </row>
    <row r="570" spans="1:8" s="5" customFormat="1" ht="15" customHeight="1" x14ac:dyDescent="0.2">
      <c r="A570" s="3" t="s">
        <v>485</v>
      </c>
      <c r="B570" s="12">
        <v>34</v>
      </c>
      <c r="C570" s="12">
        <v>2</v>
      </c>
      <c r="D570" s="12">
        <v>32</v>
      </c>
      <c r="E570" s="12">
        <v>2876</v>
      </c>
      <c r="F570" s="12">
        <v>1814</v>
      </c>
      <c r="G570" s="13">
        <v>0.53654545500000006</v>
      </c>
      <c r="H570" s="14">
        <v>13.200000000000001</v>
      </c>
    </row>
    <row r="571" spans="1:8" s="5" customFormat="1" ht="15" customHeight="1" x14ac:dyDescent="0.2">
      <c r="A571" s="3" t="s">
        <v>486</v>
      </c>
      <c r="B571" s="12">
        <v>1</v>
      </c>
      <c r="C571" s="12" t="s">
        <v>17</v>
      </c>
      <c r="D571" s="12">
        <v>1</v>
      </c>
      <c r="E571" s="12">
        <v>6</v>
      </c>
      <c r="F571" s="12">
        <v>6</v>
      </c>
      <c r="G571" s="13">
        <v>1.0909089999999999E-3</v>
      </c>
      <c r="H571" s="14">
        <v>0.3</v>
      </c>
    </row>
    <row r="572" spans="1:8" s="5" customFormat="1" ht="15" customHeight="1" x14ac:dyDescent="0.2">
      <c r="A572" s="3" t="s">
        <v>117</v>
      </c>
      <c r="B572" s="12">
        <v>13</v>
      </c>
      <c r="C572" s="12" t="s">
        <v>17</v>
      </c>
      <c r="D572" s="12">
        <v>13</v>
      </c>
      <c r="E572" s="12">
        <v>521.99999999999989</v>
      </c>
      <c r="F572" s="12">
        <v>192</v>
      </c>
      <c r="G572" s="13">
        <v>9.9454544999999991E-2</v>
      </c>
      <c r="H572" s="14">
        <v>2.6999999999999993</v>
      </c>
    </row>
    <row r="573" spans="1:8" s="5" customFormat="1" ht="15" customHeight="1" x14ac:dyDescent="0.2">
      <c r="A573" s="3" t="s">
        <v>445</v>
      </c>
      <c r="B573" s="12">
        <v>58</v>
      </c>
      <c r="C573" s="12">
        <v>3</v>
      </c>
      <c r="D573" s="12">
        <v>55</v>
      </c>
      <c r="E573" s="12">
        <v>1588.0000000000005</v>
      </c>
      <c r="F573" s="12">
        <v>648</v>
      </c>
      <c r="G573" s="13">
        <v>0.29618182199999993</v>
      </c>
      <c r="H573" s="14">
        <v>10.650000000000004</v>
      </c>
    </row>
    <row r="574" spans="1:8" s="5" customFormat="1" ht="21" customHeight="1" x14ac:dyDescent="0.2">
      <c r="A574" s="3" t="s">
        <v>250</v>
      </c>
      <c r="B574" s="9">
        <f>SUM(B575:B582)</f>
        <v>1138</v>
      </c>
      <c r="C574" s="9">
        <f t="shared" ref="C574:H574" si="76">SUM(C575:C582)</f>
        <v>236</v>
      </c>
      <c r="D574" s="9">
        <f t="shared" si="76"/>
        <v>902</v>
      </c>
      <c r="E574" s="9">
        <f t="shared" si="76"/>
        <v>910873.00000000023</v>
      </c>
      <c r="F574" s="9">
        <f t="shared" si="76"/>
        <v>649752.99999999977</v>
      </c>
      <c r="G574" s="10">
        <f t="shared" si="76"/>
        <v>184.90206061700002</v>
      </c>
      <c r="H574" s="11">
        <f t="shared" si="76"/>
        <v>5828.5199999999995</v>
      </c>
    </row>
    <row r="575" spans="1:8" s="5" customFormat="1" ht="15" customHeight="1" x14ac:dyDescent="0.2">
      <c r="A575" s="3" t="s">
        <v>651</v>
      </c>
      <c r="B575" s="12">
        <v>115</v>
      </c>
      <c r="C575" s="12">
        <v>18</v>
      </c>
      <c r="D575" s="12">
        <v>97</v>
      </c>
      <c r="E575" s="12">
        <v>214375.00000000006</v>
      </c>
      <c r="F575" s="12">
        <v>196182.99999999994</v>
      </c>
      <c r="G575" s="13">
        <v>42.765333333000008</v>
      </c>
      <c r="H575" s="14">
        <v>1594.3100000000006</v>
      </c>
    </row>
    <row r="576" spans="1:8" s="5" customFormat="1" ht="15" customHeight="1" x14ac:dyDescent="0.2">
      <c r="A576" s="3" t="s">
        <v>487</v>
      </c>
      <c r="B576" s="12">
        <v>285</v>
      </c>
      <c r="C576" s="12">
        <v>18</v>
      </c>
      <c r="D576" s="12">
        <v>267</v>
      </c>
      <c r="E576" s="12">
        <v>34779.999999999993</v>
      </c>
      <c r="F576" s="12">
        <v>17665.000000000004</v>
      </c>
      <c r="G576" s="13">
        <v>7.5439393990000054</v>
      </c>
      <c r="H576" s="14">
        <v>223.72000000000003</v>
      </c>
    </row>
    <row r="577" spans="1:8" s="5" customFormat="1" ht="15" customHeight="1" x14ac:dyDescent="0.2">
      <c r="A577" s="3" t="s">
        <v>488</v>
      </c>
      <c r="B577" s="12">
        <v>162</v>
      </c>
      <c r="C577" s="12">
        <v>41</v>
      </c>
      <c r="D577" s="12">
        <v>121</v>
      </c>
      <c r="E577" s="12">
        <v>367773.00000000012</v>
      </c>
      <c r="F577" s="12">
        <v>236979.99999999991</v>
      </c>
      <c r="G577" s="13">
        <v>70.068121212999998</v>
      </c>
      <c r="H577" s="14">
        <v>1975.7799999999997</v>
      </c>
    </row>
    <row r="578" spans="1:8" s="5" customFormat="1" ht="15" customHeight="1" x14ac:dyDescent="0.2">
      <c r="A578" s="3" t="s">
        <v>489</v>
      </c>
      <c r="B578" s="12">
        <v>23</v>
      </c>
      <c r="C578" s="12">
        <v>2</v>
      </c>
      <c r="D578" s="12">
        <v>21</v>
      </c>
      <c r="E578" s="12">
        <v>37569.999999999993</v>
      </c>
      <c r="F578" s="12">
        <v>34920</v>
      </c>
      <c r="G578" s="13">
        <v>6.828181818</v>
      </c>
      <c r="H578" s="14">
        <v>249.71</v>
      </c>
    </row>
    <row r="579" spans="1:8" s="5" customFormat="1" ht="15" customHeight="1" x14ac:dyDescent="0.2">
      <c r="A579" s="3" t="s">
        <v>490</v>
      </c>
      <c r="B579" s="12">
        <v>38</v>
      </c>
      <c r="C579" s="12">
        <v>3</v>
      </c>
      <c r="D579" s="12">
        <v>35</v>
      </c>
      <c r="E579" s="12">
        <v>24779.999999999996</v>
      </c>
      <c r="F579" s="12">
        <v>11515</v>
      </c>
      <c r="G579" s="13">
        <v>4.5518181820000008</v>
      </c>
      <c r="H579" s="14">
        <v>67.839999999999989</v>
      </c>
    </row>
    <row r="580" spans="1:8" s="5" customFormat="1" ht="15" customHeight="1" x14ac:dyDescent="0.2">
      <c r="A580" s="3" t="s">
        <v>665</v>
      </c>
      <c r="B580" s="12">
        <v>172</v>
      </c>
      <c r="C580" s="12">
        <v>84</v>
      </c>
      <c r="D580" s="12">
        <v>88</v>
      </c>
      <c r="E580" s="12">
        <v>134311.99999999994</v>
      </c>
      <c r="F580" s="12">
        <v>83779.999999999898</v>
      </c>
      <c r="G580" s="13">
        <v>34.247727269999992</v>
      </c>
      <c r="H580" s="14">
        <v>911.00999999999931</v>
      </c>
    </row>
    <row r="581" spans="1:8" s="5" customFormat="1" ht="15" customHeight="1" x14ac:dyDescent="0.2">
      <c r="A581" s="3" t="s">
        <v>491</v>
      </c>
      <c r="B581" s="12">
        <v>266</v>
      </c>
      <c r="C581" s="12">
        <v>45</v>
      </c>
      <c r="D581" s="12">
        <v>221</v>
      </c>
      <c r="E581" s="12">
        <v>26538</v>
      </c>
      <c r="F581" s="12">
        <v>14386.000000000004</v>
      </c>
      <c r="G581" s="13">
        <v>4.818727279</v>
      </c>
      <c r="H581" s="14">
        <v>175.53000000000017</v>
      </c>
    </row>
    <row r="582" spans="1:8" s="5" customFormat="1" ht="15" customHeight="1" x14ac:dyDescent="0.2">
      <c r="A582" s="3" t="s">
        <v>492</v>
      </c>
      <c r="B582" s="12">
        <v>77</v>
      </c>
      <c r="C582" s="12">
        <v>25</v>
      </c>
      <c r="D582" s="12">
        <v>52</v>
      </c>
      <c r="E582" s="12">
        <v>70744.999999999971</v>
      </c>
      <c r="F582" s="12">
        <v>54324</v>
      </c>
      <c r="G582" s="13">
        <v>14.078212123000002</v>
      </c>
      <c r="H582" s="14">
        <v>630.62</v>
      </c>
    </row>
    <row r="583" spans="1:8" s="5" customFormat="1" ht="21" customHeight="1" x14ac:dyDescent="0.2">
      <c r="A583" s="3" t="s">
        <v>493</v>
      </c>
      <c r="B583" s="9">
        <f>SUM(B584:B597)</f>
        <v>54</v>
      </c>
      <c r="C583" s="9">
        <f t="shared" ref="C583:H583" si="77">SUM(C584:C597)</f>
        <v>10</v>
      </c>
      <c r="D583" s="9">
        <f t="shared" si="77"/>
        <v>44</v>
      </c>
      <c r="E583" s="9">
        <f t="shared" si="77"/>
        <v>1470</v>
      </c>
      <c r="F583" s="9">
        <f t="shared" si="77"/>
        <v>1237</v>
      </c>
      <c r="G583" s="10">
        <f t="shared" si="77"/>
        <v>0.277272729</v>
      </c>
      <c r="H583" s="11">
        <f t="shared" si="77"/>
        <v>15.97</v>
      </c>
    </row>
    <row r="584" spans="1:8" s="5" customFormat="1" ht="15" customHeight="1" x14ac:dyDescent="0.2">
      <c r="A584" s="3" t="s">
        <v>652</v>
      </c>
      <c r="B584" s="12">
        <v>19</v>
      </c>
      <c r="C584" s="12">
        <v>5</v>
      </c>
      <c r="D584" s="12">
        <v>14</v>
      </c>
      <c r="E584" s="12">
        <v>410.99999999999994</v>
      </c>
      <c r="F584" s="12">
        <v>349.99999999999994</v>
      </c>
      <c r="G584" s="13">
        <v>8.0181820000000015E-2</v>
      </c>
      <c r="H584" s="14">
        <v>2.5299999999999998</v>
      </c>
    </row>
    <row r="585" spans="1:8" s="5" customFormat="1" ht="15" customHeight="1" x14ac:dyDescent="0.2">
      <c r="A585" s="3" t="s">
        <v>322</v>
      </c>
      <c r="B585" s="12">
        <v>2</v>
      </c>
      <c r="C585" s="12" t="s">
        <v>17</v>
      </c>
      <c r="D585" s="12">
        <v>2</v>
      </c>
      <c r="E585" s="12">
        <v>9</v>
      </c>
      <c r="F585" s="12">
        <v>7</v>
      </c>
      <c r="G585" s="13">
        <v>1.6363630000000001E-3</v>
      </c>
      <c r="H585" s="14">
        <v>0.3</v>
      </c>
    </row>
    <row r="586" spans="1:8" s="5" customFormat="1" ht="15" customHeight="1" x14ac:dyDescent="0.2">
      <c r="A586" s="3" t="s">
        <v>494</v>
      </c>
      <c r="B586" s="12">
        <v>1</v>
      </c>
      <c r="C586" s="12" t="s">
        <v>17</v>
      </c>
      <c r="D586" s="12">
        <v>1</v>
      </c>
      <c r="E586" s="12">
        <v>2</v>
      </c>
      <c r="F586" s="12" t="s">
        <v>17</v>
      </c>
      <c r="G586" s="13">
        <v>3.6363600000000003E-4</v>
      </c>
      <c r="H586" s="14" t="s">
        <v>17</v>
      </c>
    </row>
    <row r="587" spans="1:8" s="5" customFormat="1" ht="15" customHeight="1" x14ac:dyDescent="0.2">
      <c r="A587" s="3" t="s">
        <v>495</v>
      </c>
      <c r="B587" s="12">
        <v>3</v>
      </c>
      <c r="C587" s="12" t="s">
        <v>17</v>
      </c>
      <c r="D587" s="12">
        <v>3</v>
      </c>
      <c r="E587" s="12">
        <v>34</v>
      </c>
      <c r="F587" s="12">
        <v>28</v>
      </c>
      <c r="G587" s="13">
        <v>6.1818190000000007E-3</v>
      </c>
      <c r="H587" s="14">
        <v>0.21000000000000002</v>
      </c>
    </row>
    <row r="588" spans="1:8" s="5" customFormat="1" ht="15" customHeight="1" x14ac:dyDescent="0.2">
      <c r="A588" s="3" t="s">
        <v>496</v>
      </c>
      <c r="B588" s="12">
        <v>2</v>
      </c>
      <c r="C588" s="12" t="s">
        <v>17</v>
      </c>
      <c r="D588" s="12">
        <v>2</v>
      </c>
      <c r="E588" s="12">
        <v>60</v>
      </c>
      <c r="F588" s="12">
        <v>50</v>
      </c>
      <c r="G588" s="13">
        <v>1.0909090999999999E-2</v>
      </c>
      <c r="H588" s="14">
        <v>0.6</v>
      </c>
    </row>
    <row r="589" spans="1:8" s="5" customFormat="1" ht="15" customHeight="1" x14ac:dyDescent="0.2">
      <c r="A589" s="3" t="s">
        <v>497</v>
      </c>
      <c r="B589" s="12">
        <v>3</v>
      </c>
      <c r="C589" s="12" t="s">
        <v>17</v>
      </c>
      <c r="D589" s="12">
        <v>3</v>
      </c>
      <c r="E589" s="12">
        <v>38</v>
      </c>
      <c r="F589" s="12">
        <v>18</v>
      </c>
      <c r="G589" s="13">
        <v>6.909091E-3</v>
      </c>
      <c r="H589" s="14">
        <v>0.35</v>
      </c>
    </row>
    <row r="590" spans="1:8" s="5" customFormat="1" ht="15" customHeight="1" x14ac:dyDescent="0.2">
      <c r="A590" s="3" t="s">
        <v>195</v>
      </c>
      <c r="B590" s="12">
        <v>1</v>
      </c>
      <c r="C590" s="12" t="s">
        <v>17</v>
      </c>
      <c r="D590" s="12">
        <v>1</v>
      </c>
      <c r="E590" s="12">
        <v>14</v>
      </c>
      <c r="F590" s="12">
        <v>14</v>
      </c>
      <c r="G590" s="13">
        <v>2.5454549999999999E-3</v>
      </c>
      <c r="H590" s="14">
        <v>0.3</v>
      </c>
    </row>
    <row r="591" spans="1:8" s="5" customFormat="1" ht="15" customHeight="1" x14ac:dyDescent="0.2">
      <c r="A591" s="3" t="s">
        <v>498</v>
      </c>
      <c r="B591" s="12">
        <v>4</v>
      </c>
      <c r="C591" s="12">
        <v>2</v>
      </c>
      <c r="D591" s="12">
        <v>2</v>
      </c>
      <c r="E591" s="12">
        <v>221.00000000000003</v>
      </c>
      <c r="F591" s="12">
        <v>213</v>
      </c>
      <c r="G591" s="13">
        <v>4.3818180999999998E-2</v>
      </c>
      <c r="H591" s="14">
        <v>1.9</v>
      </c>
    </row>
    <row r="592" spans="1:8" s="5" customFormat="1" ht="15" customHeight="1" x14ac:dyDescent="0.2">
      <c r="A592" s="3" t="s">
        <v>499</v>
      </c>
      <c r="B592" s="12">
        <v>2</v>
      </c>
      <c r="C592" s="12">
        <v>1</v>
      </c>
      <c r="D592" s="12">
        <v>1</v>
      </c>
      <c r="E592" s="12">
        <v>502</v>
      </c>
      <c r="F592" s="12">
        <v>500</v>
      </c>
      <c r="G592" s="13">
        <v>9.0363635999999997E-2</v>
      </c>
      <c r="H592" s="14">
        <v>8.4</v>
      </c>
    </row>
    <row r="593" spans="1:8" s="5" customFormat="1" ht="15" customHeight="1" x14ac:dyDescent="0.2">
      <c r="A593" s="3" t="s">
        <v>475</v>
      </c>
      <c r="B593" s="12">
        <v>2</v>
      </c>
      <c r="C593" s="12" t="s">
        <v>17</v>
      </c>
      <c r="D593" s="12">
        <v>2</v>
      </c>
      <c r="E593" s="12">
        <v>12</v>
      </c>
      <c r="F593" s="12">
        <v>1</v>
      </c>
      <c r="G593" s="13">
        <v>2.1818179999999999E-3</v>
      </c>
      <c r="H593" s="14" t="s">
        <v>17</v>
      </c>
    </row>
    <row r="594" spans="1:8" s="5" customFormat="1" ht="15" customHeight="1" x14ac:dyDescent="0.2">
      <c r="A594" s="3" t="s">
        <v>500</v>
      </c>
      <c r="B594" s="12">
        <v>3</v>
      </c>
      <c r="C594" s="12">
        <v>1</v>
      </c>
      <c r="D594" s="12">
        <v>2</v>
      </c>
      <c r="E594" s="12">
        <v>17</v>
      </c>
      <c r="F594" s="12">
        <v>10</v>
      </c>
      <c r="G594" s="13">
        <v>3.0909100000000001E-3</v>
      </c>
      <c r="H594" s="14">
        <v>0.30000000000000004</v>
      </c>
    </row>
    <row r="595" spans="1:8" s="5" customFormat="1" ht="15" customHeight="1" x14ac:dyDescent="0.2">
      <c r="A595" s="3" t="s">
        <v>501</v>
      </c>
      <c r="B595" s="12">
        <v>4</v>
      </c>
      <c r="C595" s="12" t="s">
        <v>17</v>
      </c>
      <c r="D595" s="12">
        <v>4</v>
      </c>
      <c r="E595" s="12">
        <v>20</v>
      </c>
      <c r="F595" s="12">
        <v>20</v>
      </c>
      <c r="G595" s="13">
        <v>3.6363630000000001E-3</v>
      </c>
      <c r="H595" s="14">
        <v>0.65</v>
      </c>
    </row>
    <row r="596" spans="1:8" s="5" customFormat="1" ht="15" customHeight="1" x14ac:dyDescent="0.2">
      <c r="A596" s="3" t="s">
        <v>502</v>
      </c>
      <c r="B596" s="12">
        <v>6</v>
      </c>
      <c r="C596" s="12" t="s">
        <v>17</v>
      </c>
      <c r="D596" s="12">
        <v>6</v>
      </c>
      <c r="E596" s="12">
        <v>27</v>
      </c>
      <c r="F596" s="12">
        <v>26</v>
      </c>
      <c r="G596" s="13">
        <v>4.909091E-3</v>
      </c>
      <c r="H596" s="14">
        <v>0.43000000000000005</v>
      </c>
    </row>
    <row r="597" spans="1:8" s="5" customFormat="1" ht="15" customHeight="1" x14ac:dyDescent="0.2">
      <c r="A597" s="3" t="s">
        <v>503</v>
      </c>
      <c r="B597" s="12">
        <v>2</v>
      </c>
      <c r="C597" s="12">
        <v>1</v>
      </c>
      <c r="D597" s="12">
        <v>1</v>
      </c>
      <c r="E597" s="12">
        <v>103</v>
      </c>
      <c r="F597" s="12" t="s">
        <v>17</v>
      </c>
      <c r="G597" s="13">
        <v>2.0545455000000001E-2</v>
      </c>
      <c r="H597" s="14" t="s">
        <v>17</v>
      </c>
    </row>
    <row r="598" spans="1:8" s="5" customFormat="1" ht="21" customHeight="1" x14ac:dyDescent="0.2">
      <c r="A598" s="3" t="s">
        <v>504</v>
      </c>
      <c r="B598" s="9">
        <f>SUM(B599:B608)</f>
        <v>108</v>
      </c>
      <c r="C598" s="9">
        <f t="shared" ref="C598:H598" si="78">SUM(C599:C608)</f>
        <v>2</v>
      </c>
      <c r="D598" s="9">
        <f t="shared" si="78"/>
        <v>106</v>
      </c>
      <c r="E598" s="9">
        <f t="shared" si="78"/>
        <v>6064</v>
      </c>
      <c r="F598" s="9">
        <f t="shared" si="78"/>
        <v>5006</v>
      </c>
      <c r="G598" s="10">
        <f t="shared" si="78"/>
        <v>1.114363647</v>
      </c>
      <c r="H598" s="11">
        <f t="shared" si="78"/>
        <v>83.390000000000015</v>
      </c>
    </row>
    <row r="599" spans="1:8" s="5" customFormat="1" ht="15" customHeight="1" x14ac:dyDescent="0.2">
      <c r="A599" s="3" t="s">
        <v>653</v>
      </c>
      <c r="B599" s="12">
        <v>4</v>
      </c>
      <c r="C599" s="12" t="s">
        <v>17</v>
      </c>
      <c r="D599" s="12">
        <v>4</v>
      </c>
      <c r="E599" s="12">
        <v>51</v>
      </c>
      <c r="F599" s="12">
        <v>30</v>
      </c>
      <c r="G599" s="13">
        <v>9.2727269999999997E-3</v>
      </c>
      <c r="H599" s="14">
        <v>0.6399999999999999</v>
      </c>
    </row>
    <row r="600" spans="1:8" s="5" customFormat="1" ht="15" customHeight="1" x14ac:dyDescent="0.2">
      <c r="A600" s="3" t="s">
        <v>334</v>
      </c>
      <c r="B600" s="12">
        <v>1</v>
      </c>
      <c r="C600" s="12" t="s">
        <v>17</v>
      </c>
      <c r="D600" s="12">
        <v>1</v>
      </c>
      <c r="E600" s="12">
        <v>3</v>
      </c>
      <c r="F600" s="12">
        <v>3</v>
      </c>
      <c r="G600" s="13">
        <v>5.4545500000000003E-4</v>
      </c>
      <c r="H600" s="14">
        <v>0.01</v>
      </c>
    </row>
    <row r="601" spans="1:8" s="5" customFormat="1" ht="15" customHeight="1" x14ac:dyDescent="0.2">
      <c r="A601" s="3" t="s">
        <v>505</v>
      </c>
      <c r="B601" s="12">
        <v>42</v>
      </c>
      <c r="C601" s="12" t="s">
        <v>17</v>
      </c>
      <c r="D601" s="12">
        <v>42</v>
      </c>
      <c r="E601" s="12">
        <v>1116</v>
      </c>
      <c r="F601" s="12">
        <v>439</v>
      </c>
      <c r="G601" s="13">
        <v>0.20563636799999996</v>
      </c>
      <c r="H601" s="14">
        <v>2.78</v>
      </c>
    </row>
    <row r="602" spans="1:8" s="5" customFormat="1" ht="15" customHeight="1" x14ac:dyDescent="0.2">
      <c r="A602" s="3" t="s">
        <v>506</v>
      </c>
      <c r="B602" s="12">
        <v>12</v>
      </c>
      <c r="C602" s="12" t="s">
        <v>17</v>
      </c>
      <c r="D602" s="12">
        <v>12</v>
      </c>
      <c r="E602" s="12">
        <v>234.00000000000006</v>
      </c>
      <c r="F602" s="12">
        <v>203</v>
      </c>
      <c r="G602" s="13">
        <v>4.4363638999999989E-2</v>
      </c>
      <c r="H602" s="14">
        <v>2.4299999999999997</v>
      </c>
    </row>
    <row r="603" spans="1:8" s="5" customFormat="1" ht="15" customHeight="1" x14ac:dyDescent="0.2">
      <c r="A603" s="3" t="s">
        <v>507</v>
      </c>
      <c r="B603" s="12">
        <v>12</v>
      </c>
      <c r="C603" s="12" t="s">
        <v>17</v>
      </c>
      <c r="D603" s="12">
        <v>12</v>
      </c>
      <c r="E603" s="12">
        <v>107.00000000000001</v>
      </c>
      <c r="F603" s="12">
        <v>55.000000000000007</v>
      </c>
      <c r="G603" s="13">
        <v>1.9454546E-2</v>
      </c>
      <c r="H603" s="14">
        <v>1.1400000000000001</v>
      </c>
    </row>
    <row r="604" spans="1:8" s="5" customFormat="1" ht="15" customHeight="1" x14ac:dyDescent="0.2">
      <c r="A604" s="3" t="s">
        <v>508</v>
      </c>
      <c r="B604" s="12">
        <v>1</v>
      </c>
      <c r="C604" s="12" t="s">
        <v>17</v>
      </c>
      <c r="D604" s="12">
        <v>1</v>
      </c>
      <c r="E604" s="12">
        <v>20</v>
      </c>
      <c r="F604" s="12">
        <v>20</v>
      </c>
      <c r="G604" s="13">
        <v>3.636364E-3</v>
      </c>
      <c r="H604" s="14">
        <v>0.3</v>
      </c>
    </row>
    <row r="605" spans="1:8" s="5" customFormat="1" ht="15" customHeight="1" x14ac:dyDescent="0.2">
      <c r="A605" s="3" t="s">
        <v>509</v>
      </c>
      <c r="B605" s="12">
        <v>24</v>
      </c>
      <c r="C605" s="12">
        <v>1</v>
      </c>
      <c r="D605" s="12">
        <v>23</v>
      </c>
      <c r="E605" s="12">
        <v>180.00000000000003</v>
      </c>
      <c r="F605" s="12">
        <v>107</v>
      </c>
      <c r="G605" s="13">
        <v>3.2727275E-2</v>
      </c>
      <c r="H605" s="14">
        <v>2.8299999999999996</v>
      </c>
    </row>
    <row r="606" spans="1:8" s="5" customFormat="1" ht="15" customHeight="1" x14ac:dyDescent="0.2">
      <c r="A606" s="3" t="s">
        <v>510</v>
      </c>
      <c r="B606" s="12">
        <v>1</v>
      </c>
      <c r="C606" s="12" t="s">
        <v>17</v>
      </c>
      <c r="D606" s="12">
        <v>1</v>
      </c>
      <c r="E606" s="12">
        <v>2</v>
      </c>
      <c r="F606" s="12" t="s">
        <v>17</v>
      </c>
      <c r="G606" s="13">
        <v>3.6363600000000003E-4</v>
      </c>
      <c r="H606" s="14" t="s">
        <v>17</v>
      </c>
    </row>
    <row r="607" spans="1:8" s="5" customFormat="1" ht="15" customHeight="1" x14ac:dyDescent="0.2">
      <c r="A607" s="3" t="s">
        <v>511</v>
      </c>
      <c r="B607" s="12">
        <v>2</v>
      </c>
      <c r="C607" s="12" t="s">
        <v>17</v>
      </c>
      <c r="D607" s="12">
        <v>2</v>
      </c>
      <c r="E607" s="12">
        <v>190</v>
      </c>
      <c r="F607" s="12">
        <v>52</v>
      </c>
      <c r="G607" s="13">
        <v>0.04</v>
      </c>
      <c r="H607" s="14">
        <v>0.89999999999999991</v>
      </c>
    </row>
    <row r="608" spans="1:8" s="5" customFormat="1" ht="15" customHeight="1" x14ac:dyDescent="0.2">
      <c r="A608" s="3" t="s">
        <v>512</v>
      </c>
      <c r="B608" s="12">
        <v>9</v>
      </c>
      <c r="C608" s="12">
        <v>1</v>
      </c>
      <c r="D608" s="12">
        <v>8</v>
      </c>
      <c r="E608" s="12">
        <v>4161</v>
      </c>
      <c r="F608" s="12">
        <v>4097</v>
      </c>
      <c r="G608" s="13">
        <v>0.75836363700000009</v>
      </c>
      <c r="H608" s="14">
        <v>72.360000000000014</v>
      </c>
    </row>
    <row r="609" spans="1:8" s="5" customFormat="1" ht="21" customHeight="1" x14ac:dyDescent="0.2">
      <c r="A609" s="3" t="s">
        <v>513</v>
      </c>
      <c r="B609" s="9">
        <f>SUM(B610:B614)</f>
        <v>59</v>
      </c>
      <c r="C609" s="9">
        <f t="shared" ref="C609:H609" si="79">SUM(C610:C614)</f>
        <v>1</v>
      </c>
      <c r="D609" s="9">
        <f t="shared" si="79"/>
        <v>58</v>
      </c>
      <c r="E609" s="9">
        <f t="shared" si="79"/>
        <v>1206</v>
      </c>
      <c r="F609" s="9">
        <f t="shared" si="79"/>
        <v>1042</v>
      </c>
      <c r="G609" s="10">
        <f t="shared" si="79"/>
        <v>0.22927272800000001</v>
      </c>
      <c r="H609" s="11">
        <f t="shared" si="79"/>
        <v>15.319999999999997</v>
      </c>
    </row>
    <row r="610" spans="1:8" s="5" customFormat="1" ht="15" customHeight="1" x14ac:dyDescent="0.2">
      <c r="A610" s="3" t="s">
        <v>654</v>
      </c>
      <c r="B610" s="12">
        <v>40</v>
      </c>
      <c r="C610" s="12">
        <v>1</v>
      </c>
      <c r="D610" s="12">
        <v>39</v>
      </c>
      <c r="E610" s="12">
        <v>799.99999999999989</v>
      </c>
      <c r="F610" s="12">
        <v>728.99999999999989</v>
      </c>
      <c r="G610" s="13">
        <v>0.150909091</v>
      </c>
      <c r="H610" s="14">
        <v>10.559999999999999</v>
      </c>
    </row>
    <row r="611" spans="1:8" s="5" customFormat="1" ht="15" customHeight="1" x14ac:dyDescent="0.2">
      <c r="A611" s="3" t="s">
        <v>514</v>
      </c>
      <c r="B611" s="12">
        <v>5</v>
      </c>
      <c r="C611" s="12" t="s">
        <v>17</v>
      </c>
      <c r="D611" s="12">
        <v>5</v>
      </c>
      <c r="E611" s="12">
        <v>71</v>
      </c>
      <c r="F611" s="12">
        <v>51</v>
      </c>
      <c r="G611" s="13">
        <v>1.2909092E-2</v>
      </c>
      <c r="H611" s="14">
        <v>0.36</v>
      </c>
    </row>
    <row r="612" spans="1:8" s="5" customFormat="1" ht="15" customHeight="1" x14ac:dyDescent="0.2">
      <c r="A612" s="3" t="s">
        <v>355</v>
      </c>
      <c r="B612" s="12">
        <v>2</v>
      </c>
      <c r="C612" s="12" t="s">
        <v>17</v>
      </c>
      <c r="D612" s="12">
        <v>2</v>
      </c>
      <c r="E612" s="12">
        <v>12</v>
      </c>
      <c r="F612" s="12">
        <v>5</v>
      </c>
      <c r="G612" s="13">
        <v>2.1818179999999999E-3</v>
      </c>
      <c r="H612" s="14" t="s">
        <v>17</v>
      </c>
    </row>
    <row r="613" spans="1:8" s="5" customFormat="1" ht="15" customHeight="1" x14ac:dyDescent="0.2">
      <c r="A613" s="3" t="s">
        <v>515</v>
      </c>
      <c r="B613" s="12">
        <v>9</v>
      </c>
      <c r="C613" s="12" t="s">
        <v>17</v>
      </c>
      <c r="D613" s="12">
        <v>9</v>
      </c>
      <c r="E613" s="12">
        <v>306.00000000000006</v>
      </c>
      <c r="F613" s="12">
        <v>244</v>
      </c>
      <c r="G613" s="13">
        <v>6.0181817999999991E-2</v>
      </c>
      <c r="H613" s="14">
        <v>4.04</v>
      </c>
    </row>
    <row r="614" spans="1:8" s="5" customFormat="1" ht="15" customHeight="1" x14ac:dyDescent="0.2">
      <c r="A614" s="3" t="s">
        <v>516</v>
      </c>
      <c r="B614" s="12">
        <v>3</v>
      </c>
      <c r="C614" s="12" t="s">
        <v>17</v>
      </c>
      <c r="D614" s="12">
        <v>3</v>
      </c>
      <c r="E614" s="12">
        <v>17</v>
      </c>
      <c r="F614" s="12">
        <v>13.000000000000002</v>
      </c>
      <c r="G614" s="13">
        <v>3.0909090000000002E-3</v>
      </c>
      <c r="H614" s="14">
        <v>0.36</v>
      </c>
    </row>
    <row r="615" spans="1:8" s="5" customFormat="1" ht="21" customHeight="1" x14ac:dyDescent="0.2">
      <c r="A615" s="3" t="s">
        <v>12</v>
      </c>
      <c r="B615" s="9">
        <f>B616</f>
        <v>122</v>
      </c>
      <c r="C615" s="9">
        <f t="shared" ref="C615:H615" si="80">C616</f>
        <v>3</v>
      </c>
      <c r="D615" s="9">
        <f t="shared" si="80"/>
        <v>119</v>
      </c>
      <c r="E615" s="9">
        <f t="shared" si="80"/>
        <v>6637</v>
      </c>
      <c r="F615" s="9">
        <f t="shared" si="80"/>
        <v>3771.0000000000005</v>
      </c>
      <c r="G615" s="10">
        <f t="shared" si="80"/>
        <v>1.2109697000000001</v>
      </c>
      <c r="H615" s="11">
        <f t="shared" si="80"/>
        <v>26.29</v>
      </c>
    </row>
    <row r="616" spans="1:8" s="5" customFormat="1" ht="21" customHeight="1" x14ac:dyDescent="0.2">
      <c r="A616" s="3" t="s">
        <v>517</v>
      </c>
      <c r="B616" s="9">
        <f>SUM(B617:B620)</f>
        <v>122</v>
      </c>
      <c r="C616" s="9">
        <f t="shared" ref="C616:H616" si="81">SUM(C617:C620)</f>
        <v>3</v>
      </c>
      <c r="D616" s="9">
        <f t="shared" si="81"/>
        <v>119</v>
      </c>
      <c r="E616" s="9">
        <f t="shared" si="81"/>
        <v>6637</v>
      </c>
      <c r="F616" s="9">
        <f t="shared" si="81"/>
        <v>3771.0000000000005</v>
      </c>
      <c r="G616" s="10">
        <f t="shared" si="81"/>
        <v>1.2109697000000001</v>
      </c>
      <c r="H616" s="11">
        <f t="shared" si="81"/>
        <v>26.29</v>
      </c>
    </row>
    <row r="617" spans="1:8" s="5" customFormat="1" ht="15" customHeight="1" x14ac:dyDescent="0.2">
      <c r="A617" s="3" t="s">
        <v>655</v>
      </c>
      <c r="B617" s="12">
        <v>56</v>
      </c>
      <c r="C617" s="12">
        <v>2</v>
      </c>
      <c r="D617" s="12">
        <v>54</v>
      </c>
      <c r="E617" s="12">
        <v>4288</v>
      </c>
      <c r="F617" s="12">
        <v>2214</v>
      </c>
      <c r="G617" s="13">
        <v>0.77387878700000001</v>
      </c>
      <c r="H617" s="14">
        <v>11.31</v>
      </c>
    </row>
    <row r="618" spans="1:8" s="5" customFormat="1" ht="15" customHeight="1" x14ac:dyDescent="0.2">
      <c r="A618" s="3" t="s">
        <v>518</v>
      </c>
      <c r="B618" s="12">
        <v>33</v>
      </c>
      <c r="C618" s="12" t="s">
        <v>17</v>
      </c>
      <c r="D618" s="12">
        <v>33</v>
      </c>
      <c r="E618" s="12">
        <v>1716.0000000000002</v>
      </c>
      <c r="F618" s="12">
        <v>1371.0000000000005</v>
      </c>
      <c r="G618" s="13">
        <v>0.32654545500000004</v>
      </c>
      <c r="H618" s="14">
        <v>13.209999999999999</v>
      </c>
    </row>
    <row r="619" spans="1:8" s="5" customFormat="1" ht="15" customHeight="1" x14ac:dyDescent="0.2">
      <c r="A619" s="3" t="s">
        <v>519</v>
      </c>
      <c r="B619" s="12">
        <v>2</v>
      </c>
      <c r="C619" s="12" t="s">
        <v>17</v>
      </c>
      <c r="D619" s="12">
        <v>2</v>
      </c>
      <c r="E619" s="12">
        <v>8</v>
      </c>
      <c r="F619" s="12">
        <v>3</v>
      </c>
      <c r="G619" s="13">
        <v>1.4545460000000001E-3</v>
      </c>
      <c r="H619" s="14">
        <v>0.02</v>
      </c>
    </row>
    <row r="620" spans="1:8" s="5" customFormat="1" ht="15" customHeight="1" x14ac:dyDescent="0.2">
      <c r="A620" s="3" t="s">
        <v>520</v>
      </c>
      <c r="B620" s="12">
        <v>31</v>
      </c>
      <c r="C620" s="12">
        <v>1</v>
      </c>
      <c r="D620" s="12">
        <v>30</v>
      </c>
      <c r="E620" s="12">
        <v>625.00000000000011</v>
      </c>
      <c r="F620" s="12">
        <v>183.00000000000003</v>
      </c>
      <c r="G620" s="13">
        <v>0.10909091200000001</v>
      </c>
      <c r="H620" s="14">
        <v>1.75</v>
      </c>
    </row>
    <row r="621" spans="1:8" s="5" customFormat="1" ht="21" customHeight="1" x14ac:dyDescent="0.2">
      <c r="A621" s="3" t="s">
        <v>15</v>
      </c>
      <c r="B621" s="9">
        <f>B622+B626</f>
        <v>793</v>
      </c>
      <c r="C621" s="9">
        <f t="shared" ref="C621:H621" si="82">C622+C626</f>
        <v>92</v>
      </c>
      <c r="D621" s="9">
        <f t="shared" si="82"/>
        <v>701</v>
      </c>
      <c r="E621" s="9">
        <f t="shared" si="82"/>
        <v>748605</v>
      </c>
      <c r="F621" s="9">
        <f t="shared" si="82"/>
        <v>287723.99999999977</v>
      </c>
      <c r="G621" s="10">
        <f t="shared" si="82"/>
        <v>145.71121211899998</v>
      </c>
      <c r="H621" s="11">
        <f t="shared" si="82"/>
        <v>2955.1199999999994</v>
      </c>
    </row>
    <row r="622" spans="1:8" s="5" customFormat="1" ht="21" customHeight="1" x14ac:dyDescent="0.2">
      <c r="A622" s="3" t="s">
        <v>521</v>
      </c>
      <c r="B622" s="9">
        <f>SUM(B623:B625)</f>
        <v>599</v>
      </c>
      <c r="C622" s="9">
        <f t="shared" ref="C622:H622" si="83">SUM(C623:C625)</f>
        <v>25</v>
      </c>
      <c r="D622" s="9">
        <f t="shared" si="83"/>
        <v>574</v>
      </c>
      <c r="E622" s="9">
        <f t="shared" si="83"/>
        <v>573104.99999999988</v>
      </c>
      <c r="F622" s="9">
        <f t="shared" si="83"/>
        <v>216551.99999999974</v>
      </c>
      <c r="G622" s="10">
        <f t="shared" si="83"/>
        <v>109.13275757499999</v>
      </c>
      <c r="H622" s="11">
        <f t="shared" si="83"/>
        <v>2448.2999999999997</v>
      </c>
    </row>
    <row r="623" spans="1:8" s="5" customFormat="1" ht="15" customHeight="1" x14ac:dyDescent="0.2">
      <c r="A623" s="3" t="s">
        <v>656</v>
      </c>
      <c r="B623" s="12">
        <v>62</v>
      </c>
      <c r="C623" s="12" t="s">
        <v>17</v>
      </c>
      <c r="D623" s="12">
        <v>62</v>
      </c>
      <c r="E623" s="12">
        <v>53410.999999999985</v>
      </c>
      <c r="F623" s="12">
        <v>8542.0000000000018</v>
      </c>
      <c r="G623" s="13">
        <v>9.7085454559999995</v>
      </c>
      <c r="H623" s="14">
        <v>65.020000000000024</v>
      </c>
    </row>
    <row r="624" spans="1:8" s="5" customFormat="1" ht="15" customHeight="1" x14ac:dyDescent="0.2">
      <c r="A624" s="3" t="s">
        <v>522</v>
      </c>
      <c r="B624" s="12">
        <v>397</v>
      </c>
      <c r="C624" s="12">
        <v>9</v>
      </c>
      <c r="D624" s="12">
        <v>388</v>
      </c>
      <c r="E624" s="12">
        <v>423762.99999999983</v>
      </c>
      <c r="F624" s="12">
        <v>180244.99999999974</v>
      </c>
      <c r="G624" s="13">
        <v>77.561454544</v>
      </c>
      <c r="H624" s="14">
        <v>2145.6</v>
      </c>
    </row>
    <row r="625" spans="1:8" s="5" customFormat="1" ht="15" customHeight="1" x14ac:dyDescent="0.2">
      <c r="A625" s="3" t="s">
        <v>523</v>
      </c>
      <c r="B625" s="12">
        <v>140</v>
      </c>
      <c r="C625" s="12">
        <v>16</v>
      </c>
      <c r="D625" s="12">
        <v>124</v>
      </c>
      <c r="E625" s="12">
        <v>95931.000000000029</v>
      </c>
      <c r="F625" s="12">
        <v>27765.000000000007</v>
      </c>
      <c r="G625" s="13">
        <v>21.862757574999989</v>
      </c>
      <c r="H625" s="14">
        <v>237.67999999999986</v>
      </c>
    </row>
    <row r="626" spans="1:8" s="5" customFormat="1" ht="21" customHeight="1" x14ac:dyDescent="0.2">
      <c r="A626" s="3" t="s">
        <v>524</v>
      </c>
      <c r="B626" s="9">
        <f>SUM(B627:B628)</f>
        <v>194</v>
      </c>
      <c r="C626" s="9">
        <f t="shared" ref="C626:H626" si="84">SUM(C627:C628)</f>
        <v>67</v>
      </c>
      <c r="D626" s="9">
        <f t="shared" si="84"/>
        <v>127</v>
      </c>
      <c r="E626" s="9">
        <f t="shared" si="84"/>
        <v>175500.00000000006</v>
      </c>
      <c r="F626" s="9">
        <f t="shared" si="84"/>
        <v>71172.000000000029</v>
      </c>
      <c r="G626" s="10">
        <f t="shared" si="84"/>
        <v>36.578454544000003</v>
      </c>
      <c r="H626" s="11">
        <f t="shared" si="84"/>
        <v>506.81999999999982</v>
      </c>
    </row>
    <row r="627" spans="1:8" s="5" customFormat="1" ht="15" customHeight="1" x14ac:dyDescent="0.2">
      <c r="A627" s="3" t="s">
        <v>525</v>
      </c>
      <c r="B627" s="12">
        <v>135</v>
      </c>
      <c r="C627" s="12">
        <v>38</v>
      </c>
      <c r="D627" s="12">
        <v>97</v>
      </c>
      <c r="E627" s="12">
        <v>115490.00000000001</v>
      </c>
      <c r="F627" s="12">
        <v>42332.000000000015</v>
      </c>
      <c r="G627" s="13">
        <v>25.448454544000004</v>
      </c>
      <c r="H627" s="14">
        <v>344.49999999999983</v>
      </c>
    </row>
    <row r="628" spans="1:8" s="5" customFormat="1" ht="15" customHeight="1" x14ac:dyDescent="0.2">
      <c r="A628" s="3" t="s">
        <v>526</v>
      </c>
      <c r="B628" s="12">
        <v>59</v>
      </c>
      <c r="C628" s="12">
        <v>29</v>
      </c>
      <c r="D628" s="12">
        <v>30</v>
      </c>
      <c r="E628" s="12">
        <v>60010.000000000029</v>
      </c>
      <c r="F628" s="12">
        <v>28840.000000000015</v>
      </c>
      <c r="G628" s="13">
        <v>11.129999999999999</v>
      </c>
      <c r="H628" s="14">
        <v>162.32000000000002</v>
      </c>
    </row>
    <row r="629" spans="1:8" s="5" customFormat="1" ht="21" customHeight="1" x14ac:dyDescent="0.2">
      <c r="A629" s="3" t="s">
        <v>16</v>
      </c>
      <c r="B629" s="9">
        <f>B630+B639+B648+B665+B671+B683+B691+B697+B703</f>
        <v>6975</v>
      </c>
      <c r="C629" s="9">
        <f t="shared" ref="C629:H629" si="85">C630+C639+C648+C665+C671+C683+C691+C697+C703</f>
        <v>1178</v>
      </c>
      <c r="D629" s="9">
        <f t="shared" si="85"/>
        <v>5797</v>
      </c>
      <c r="E629" s="9">
        <f t="shared" si="85"/>
        <v>3220129</v>
      </c>
      <c r="F629" s="9">
        <f t="shared" si="85"/>
        <v>1723284</v>
      </c>
      <c r="G629" s="10">
        <f t="shared" si="85"/>
        <v>636.27433339999993</v>
      </c>
      <c r="H629" s="11">
        <f t="shared" si="85"/>
        <v>19743.399999999998</v>
      </c>
    </row>
    <row r="630" spans="1:8" s="5" customFormat="1" ht="21" customHeight="1" x14ac:dyDescent="0.2">
      <c r="A630" s="3" t="s">
        <v>527</v>
      </c>
      <c r="B630" s="9">
        <f>SUM(B631:B638)</f>
        <v>1233</v>
      </c>
      <c r="C630" s="9">
        <f t="shared" ref="C630:H630" si="86">SUM(C631:C638)</f>
        <v>284</v>
      </c>
      <c r="D630" s="9">
        <f t="shared" si="86"/>
        <v>949</v>
      </c>
      <c r="E630" s="9">
        <f t="shared" si="86"/>
        <v>628565</v>
      </c>
      <c r="F630" s="9">
        <f t="shared" si="86"/>
        <v>337550</v>
      </c>
      <c r="G630" s="10">
        <f t="shared" si="86"/>
        <v>114.47324243300005</v>
      </c>
      <c r="H630" s="11">
        <f t="shared" si="86"/>
        <v>3645.5</v>
      </c>
    </row>
    <row r="631" spans="1:8" s="5" customFormat="1" ht="15" customHeight="1" x14ac:dyDescent="0.2">
      <c r="A631" s="3" t="s">
        <v>657</v>
      </c>
      <c r="B631" s="12">
        <v>89</v>
      </c>
      <c r="C631" s="12">
        <v>25</v>
      </c>
      <c r="D631" s="12">
        <v>64</v>
      </c>
      <c r="E631" s="12">
        <v>12512.000000000005</v>
      </c>
      <c r="F631" s="12">
        <v>5830.9999999999973</v>
      </c>
      <c r="G631" s="13">
        <v>2.271333333999999</v>
      </c>
      <c r="H631" s="14">
        <v>55.09</v>
      </c>
    </row>
    <row r="632" spans="1:8" s="5" customFormat="1" ht="15" customHeight="1" x14ac:dyDescent="0.2">
      <c r="A632" s="3" t="s">
        <v>528</v>
      </c>
      <c r="B632" s="12">
        <v>152</v>
      </c>
      <c r="C632" s="12">
        <v>47</v>
      </c>
      <c r="D632" s="12">
        <v>105</v>
      </c>
      <c r="E632" s="12">
        <v>40264.999999999993</v>
      </c>
      <c r="F632" s="12">
        <v>23165.000000000007</v>
      </c>
      <c r="G632" s="13">
        <v>7.3513636359999994</v>
      </c>
      <c r="H632" s="14">
        <v>249.64999999999981</v>
      </c>
    </row>
    <row r="633" spans="1:8" s="5" customFormat="1" ht="15" customHeight="1" x14ac:dyDescent="0.2">
      <c r="A633" s="3" t="s">
        <v>529</v>
      </c>
      <c r="B633" s="12">
        <v>93</v>
      </c>
      <c r="C633" s="12">
        <v>22</v>
      </c>
      <c r="D633" s="12">
        <v>71</v>
      </c>
      <c r="E633" s="12">
        <v>25734.000000000004</v>
      </c>
      <c r="F633" s="12">
        <v>12354.000000000004</v>
      </c>
      <c r="G633" s="13">
        <v>4.8531515179999989</v>
      </c>
      <c r="H633" s="14">
        <v>204.45</v>
      </c>
    </row>
    <row r="634" spans="1:8" s="5" customFormat="1" ht="15" customHeight="1" x14ac:dyDescent="0.2">
      <c r="A634" s="3" t="s">
        <v>530</v>
      </c>
      <c r="B634" s="12">
        <v>139</v>
      </c>
      <c r="C634" s="12">
        <v>29</v>
      </c>
      <c r="D634" s="12">
        <v>110</v>
      </c>
      <c r="E634" s="12">
        <v>43938.999999999993</v>
      </c>
      <c r="F634" s="12">
        <v>21134.000000000007</v>
      </c>
      <c r="G634" s="13">
        <v>8.014363638999999</v>
      </c>
      <c r="H634" s="14">
        <v>211.21000000000006</v>
      </c>
    </row>
    <row r="635" spans="1:8" s="5" customFormat="1" ht="15" customHeight="1" x14ac:dyDescent="0.2">
      <c r="A635" s="3" t="s">
        <v>531</v>
      </c>
      <c r="B635" s="12">
        <v>81</v>
      </c>
      <c r="C635" s="12">
        <v>8</v>
      </c>
      <c r="D635" s="12">
        <v>73</v>
      </c>
      <c r="E635" s="12">
        <v>49632</v>
      </c>
      <c r="F635" s="12">
        <v>35894.999999999985</v>
      </c>
      <c r="G635" s="13">
        <v>9.0121818190000038</v>
      </c>
      <c r="H635" s="14">
        <v>435.36000000000013</v>
      </c>
    </row>
    <row r="636" spans="1:8" s="5" customFormat="1" ht="15" customHeight="1" x14ac:dyDescent="0.2">
      <c r="A636" s="3" t="s">
        <v>532</v>
      </c>
      <c r="B636" s="12">
        <v>74</v>
      </c>
      <c r="C636" s="12">
        <v>11</v>
      </c>
      <c r="D636" s="12">
        <v>63</v>
      </c>
      <c r="E636" s="12">
        <v>15030.000000000002</v>
      </c>
      <c r="F636" s="12">
        <v>11509</v>
      </c>
      <c r="G636" s="13">
        <v>2.732121212</v>
      </c>
      <c r="H636" s="14">
        <v>167.98999999999998</v>
      </c>
    </row>
    <row r="637" spans="1:8" s="5" customFormat="1" ht="15" customHeight="1" x14ac:dyDescent="0.2">
      <c r="A637" s="3" t="s">
        <v>533</v>
      </c>
      <c r="B637" s="12">
        <v>135</v>
      </c>
      <c r="C637" s="12">
        <v>14</v>
      </c>
      <c r="D637" s="12">
        <v>121</v>
      </c>
      <c r="E637" s="12">
        <v>35828.000000000022</v>
      </c>
      <c r="F637" s="12">
        <v>15402</v>
      </c>
      <c r="G637" s="13">
        <v>6.4970909110000008</v>
      </c>
      <c r="H637" s="14">
        <v>229.68000000000006</v>
      </c>
    </row>
    <row r="638" spans="1:8" s="5" customFormat="1" ht="15" customHeight="1" x14ac:dyDescent="0.2">
      <c r="A638" s="3" t="s">
        <v>534</v>
      </c>
      <c r="B638" s="12">
        <v>470</v>
      </c>
      <c r="C638" s="12">
        <v>128</v>
      </c>
      <c r="D638" s="12">
        <v>342</v>
      </c>
      <c r="E638" s="12">
        <v>405625</v>
      </c>
      <c r="F638" s="12">
        <v>212259.99999999997</v>
      </c>
      <c r="G638" s="13">
        <v>73.741636364000044</v>
      </c>
      <c r="H638" s="14">
        <v>2092.0700000000002</v>
      </c>
    </row>
    <row r="639" spans="1:8" s="5" customFormat="1" ht="21" customHeight="1" x14ac:dyDescent="0.2">
      <c r="A639" s="3" t="s">
        <v>535</v>
      </c>
      <c r="B639" s="9">
        <f>SUM(B640:B647)</f>
        <v>752</v>
      </c>
      <c r="C639" s="9">
        <f t="shared" ref="C639:H639" si="87">SUM(C640:C647)</f>
        <v>158</v>
      </c>
      <c r="D639" s="9">
        <f t="shared" si="87"/>
        <v>594</v>
      </c>
      <c r="E639" s="9">
        <f t="shared" si="87"/>
        <v>261627</v>
      </c>
      <c r="F639" s="9">
        <f t="shared" si="87"/>
        <v>144439</v>
      </c>
      <c r="G639" s="10">
        <f t="shared" si="87"/>
        <v>49.776606053000002</v>
      </c>
      <c r="H639" s="11">
        <f t="shared" si="87"/>
        <v>1636.1199999999997</v>
      </c>
    </row>
    <row r="640" spans="1:8" s="5" customFormat="1" ht="15" customHeight="1" x14ac:dyDescent="0.2">
      <c r="A640" s="3" t="s">
        <v>658</v>
      </c>
      <c r="B640" s="12">
        <v>100</v>
      </c>
      <c r="C640" s="12">
        <v>51</v>
      </c>
      <c r="D640" s="12">
        <v>49</v>
      </c>
      <c r="E640" s="12">
        <v>23886.999999999996</v>
      </c>
      <c r="F640" s="12">
        <v>9799.9999999999964</v>
      </c>
      <c r="G640" s="13">
        <v>4.9809090900000008</v>
      </c>
      <c r="H640" s="14">
        <v>108.03999999999996</v>
      </c>
    </row>
    <row r="641" spans="1:8" s="5" customFormat="1" ht="15" customHeight="1" x14ac:dyDescent="0.2">
      <c r="A641" s="3" t="s">
        <v>536</v>
      </c>
      <c r="B641" s="12">
        <v>148</v>
      </c>
      <c r="C641" s="12">
        <v>14</v>
      </c>
      <c r="D641" s="12">
        <v>134</v>
      </c>
      <c r="E641" s="12">
        <v>99611.999999999985</v>
      </c>
      <c r="F641" s="12">
        <v>60414.999999999985</v>
      </c>
      <c r="G641" s="13">
        <v>19.659696964999998</v>
      </c>
      <c r="H641" s="14">
        <v>653.27999999999975</v>
      </c>
    </row>
    <row r="642" spans="1:8" s="5" customFormat="1" ht="15" customHeight="1" x14ac:dyDescent="0.2">
      <c r="A642" s="3" t="s">
        <v>537</v>
      </c>
      <c r="B642" s="12">
        <v>49</v>
      </c>
      <c r="C642" s="12">
        <v>21</v>
      </c>
      <c r="D642" s="12">
        <v>28</v>
      </c>
      <c r="E642" s="12">
        <v>5133</v>
      </c>
      <c r="F642" s="12">
        <v>3969</v>
      </c>
      <c r="G642" s="13">
        <v>0.88454545500000015</v>
      </c>
      <c r="H642" s="14">
        <v>60.709999999999994</v>
      </c>
    </row>
    <row r="643" spans="1:8" s="5" customFormat="1" ht="15" customHeight="1" x14ac:dyDescent="0.2">
      <c r="A643" s="3" t="s">
        <v>538</v>
      </c>
      <c r="B643" s="12">
        <v>182</v>
      </c>
      <c r="C643" s="12">
        <v>9</v>
      </c>
      <c r="D643" s="12">
        <v>173</v>
      </c>
      <c r="E643" s="12">
        <v>59073.000000000022</v>
      </c>
      <c r="F643" s="12">
        <v>35827.000000000007</v>
      </c>
      <c r="G643" s="13">
        <v>10.748727267</v>
      </c>
      <c r="H643" s="14">
        <v>427.83</v>
      </c>
    </row>
    <row r="644" spans="1:8" s="5" customFormat="1" ht="15" customHeight="1" x14ac:dyDescent="0.2">
      <c r="A644" s="3" t="s">
        <v>539</v>
      </c>
      <c r="B644" s="12">
        <v>86</v>
      </c>
      <c r="C644" s="12">
        <v>22</v>
      </c>
      <c r="D644" s="12">
        <v>64</v>
      </c>
      <c r="E644" s="12">
        <v>24873</v>
      </c>
      <c r="F644" s="12">
        <v>10442.999999999998</v>
      </c>
      <c r="G644" s="13">
        <v>4.5450909069999996</v>
      </c>
      <c r="H644" s="14">
        <v>139.14999999999998</v>
      </c>
    </row>
    <row r="645" spans="1:8" s="5" customFormat="1" ht="15" customHeight="1" x14ac:dyDescent="0.2">
      <c r="A645" s="3" t="s">
        <v>540</v>
      </c>
      <c r="B645" s="12">
        <v>3</v>
      </c>
      <c r="C645" s="12">
        <v>1</v>
      </c>
      <c r="D645" s="12">
        <v>2</v>
      </c>
      <c r="E645" s="12">
        <v>229.99999999999997</v>
      </c>
      <c r="F645" s="12">
        <v>10</v>
      </c>
      <c r="G645" s="13">
        <v>4.1818182000000002E-2</v>
      </c>
      <c r="H645" s="14">
        <v>0.05</v>
      </c>
    </row>
    <row r="646" spans="1:8" s="5" customFormat="1" ht="15" customHeight="1" x14ac:dyDescent="0.2">
      <c r="A646" s="3" t="s">
        <v>541</v>
      </c>
      <c r="B646" s="12">
        <v>80</v>
      </c>
      <c r="C646" s="12">
        <v>17</v>
      </c>
      <c r="D646" s="12">
        <v>63</v>
      </c>
      <c r="E646" s="12">
        <v>13933</v>
      </c>
      <c r="F646" s="12">
        <v>9584.0000000000036</v>
      </c>
      <c r="G646" s="13">
        <v>2.5501818199999993</v>
      </c>
      <c r="H646" s="14">
        <v>99.949999999999989</v>
      </c>
    </row>
    <row r="647" spans="1:8" s="5" customFormat="1" ht="15" customHeight="1" x14ac:dyDescent="0.2">
      <c r="A647" s="3" t="s">
        <v>542</v>
      </c>
      <c r="B647" s="12">
        <v>104</v>
      </c>
      <c r="C647" s="12">
        <v>23</v>
      </c>
      <c r="D647" s="12">
        <v>81</v>
      </c>
      <c r="E647" s="12">
        <v>34886.000000000015</v>
      </c>
      <c r="F647" s="12">
        <v>14390.999999999991</v>
      </c>
      <c r="G647" s="13">
        <v>6.3656363669999996</v>
      </c>
      <c r="H647" s="14">
        <v>147.10999999999999</v>
      </c>
    </row>
    <row r="648" spans="1:8" s="5" customFormat="1" ht="21" customHeight="1" x14ac:dyDescent="0.2">
      <c r="A648" s="3" t="s">
        <v>543</v>
      </c>
      <c r="B648" s="9">
        <f>SUM(B649:B664)</f>
        <v>1003</v>
      </c>
      <c r="C648" s="9">
        <f t="shared" ref="C648:H648" si="88">SUM(C649:C664)</f>
        <v>225</v>
      </c>
      <c r="D648" s="9">
        <f t="shared" si="88"/>
        <v>778</v>
      </c>
      <c r="E648" s="9">
        <f t="shared" si="88"/>
        <v>474505</v>
      </c>
      <c r="F648" s="9">
        <f t="shared" si="88"/>
        <v>255209.00000000003</v>
      </c>
      <c r="G648" s="10">
        <f t="shared" si="88"/>
        <v>95.095000001999992</v>
      </c>
      <c r="H648" s="11">
        <f t="shared" si="88"/>
        <v>3831.4100000000008</v>
      </c>
    </row>
    <row r="649" spans="1:8" s="5" customFormat="1" ht="15" customHeight="1" x14ac:dyDescent="0.2">
      <c r="A649" s="3" t="s">
        <v>659</v>
      </c>
      <c r="B649" s="12">
        <v>81</v>
      </c>
      <c r="C649" s="12">
        <v>10</v>
      </c>
      <c r="D649" s="12">
        <v>71</v>
      </c>
      <c r="E649" s="12">
        <v>9710.9999999999982</v>
      </c>
      <c r="F649" s="12">
        <v>3687.0000000000005</v>
      </c>
      <c r="G649" s="13">
        <v>1.7910909119999994</v>
      </c>
      <c r="H649" s="14">
        <v>41.939999999999991</v>
      </c>
    </row>
    <row r="650" spans="1:8" s="5" customFormat="1" ht="15" customHeight="1" x14ac:dyDescent="0.2">
      <c r="A650" s="3" t="s">
        <v>544</v>
      </c>
      <c r="B650" s="12">
        <v>74</v>
      </c>
      <c r="C650" s="12">
        <v>17</v>
      </c>
      <c r="D650" s="12">
        <v>57</v>
      </c>
      <c r="E650" s="12">
        <v>17858.000000000004</v>
      </c>
      <c r="F650" s="12">
        <v>6594.9999999999982</v>
      </c>
      <c r="G650" s="13">
        <v>4.0085151510000001</v>
      </c>
      <c r="H650" s="14">
        <v>64.700000000000017</v>
      </c>
    </row>
    <row r="651" spans="1:8" s="5" customFormat="1" ht="15" customHeight="1" x14ac:dyDescent="0.2">
      <c r="A651" s="3" t="s">
        <v>545</v>
      </c>
      <c r="B651" s="12">
        <v>3</v>
      </c>
      <c r="C651" s="12" t="s">
        <v>17</v>
      </c>
      <c r="D651" s="12">
        <v>3</v>
      </c>
      <c r="E651" s="12">
        <v>220</v>
      </c>
      <c r="F651" s="12">
        <v>77</v>
      </c>
      <c r="G651" s="13">
        <v>4.2727272999999996E-2</v>
      </c>
      <c r="H651" s="14">
        <v>0.85</v>
      </c>
    </row>
    <row r="652" spans="1:8" s="5" customFormat="1" ht="15" customHeight="1" x14ac:dyDescent="0.2">
      <c r="A652" s="3" t="s">
        <v>546</v>
      </c>
      <c r="B652" s="12">
        <v>11</v>
      </c>
      <c r="C652" s="12">
        <v>4</v>
      </c>
      <c r="D652" s="12">
        <v>7</v>
      </c>
      <c r="E652" s="12">
        <v>1500</v>
      </c>
      <c r="F652" s="12">
        <v>413.99999999999994</v>
      </c>
      <c r="G652" s="13">
        <v>0.27181818299999999</v>
      </c>
      <c r="H652" s="14">
        <v>2.9699999999999998</v>
      </c>
    </row>
    <row r="653" spans="1:8" s="5" customFormat="1" ht="15" customHeight="1" x14ac:dyDescent="0.2">
      <c r="A653" s="3" t="s">
        <v>547</v>
      </c>
      <c r="B653" s="12">
        <v>227</v>
      </c>
      <c r="C653" s="12">
        <v>5</v>
      </c>
      <c r="D653" s="12">
        <v>222</v>
      </c>
      <c r="E653" s="12">
        <v>85606.999999999985</v>
      </c>
      <c r="F653" s="12">
        <v>56200.000000000015</v>
      </c>
      <c r="G653" s="13">
        <v>15.993272727000008</v>
      </c>
      <c r="H653" s="14">
        <v>781.79000000000008</v>
      </c>
    </row>
    <row r="654" spans="1:8" s="5" customFormat="1" ht="15" customHeight="1" x14ac:dyDescent="0.2">
      <c r="A654" s="3" t="s">
        <v>548</v>
      </c>
      <c r="B654" s="12">
        <v>86</v>
      </c>
      <c r="C654" s="12">
        <v>37</v>
      </c>
      <c r="D654" s="12">
        <v>49</v>
      </c>
      <c r="E654" s="12">
        <v>8481</v>
      </c>
      <c r="F654" s="12">
        <v>6134.0000000000036</v>
      </c>
      <c r="G654" s="13">
        <v>1.5592727230000001</v>
      </c>
      <c r="H654" s="14">
        <v>61.740000000000009</v>
      </c>
    </row>
    <row r="655" spans="1:8" s="5" customFormat="1" ht="15" customHeight="1" x14ac:dyDescent="0.2">
      <c r="A655" s="3" t="s">
        <v>549</v>
      </c>
      <c r="B655" s="12">
        <v>64</v>
      </c>
      <c r="C655" s="12">
        <v>4</v>
      </c>
      <c r="D655" s="12">
        <v>60</v>
      </c>
      <c r="E655" s="12">
        <v>33464</v>
      </c>
      <c r="F655" s="12">
        <v>28562</v>
      </c>
      <c r="G655" s="13">
        <v>6.0652727280000001</v>
      </c>
      <c r="H655" s="14">
        <v>443.7</v>
      </c>
    </row>
    <row r="656" spans="1:8" s="5" customFormat="1" ht="15" customHeight="1" x14ac:dyDescent="0.2">
      <c r="A656" s="3" t="s">
        <v>550</v>
      </c>
      <c r="B656" s="12">
        <v>4</v>
      </c>
      <c r="C656" s="12" t="s">
        <v>17</v>
      </c>
      <c r="D656" s="12">
        <v>4</v>
      </c>
      <c r="E656" s="12">
        <v>70</v>
      </c>
      <c r="F656" s="12">
        <v>5</v>
      </c>
      <c r="G656" s="13">
        <v>1.2727272999999999E-2</v>
      </c>
      <c r="H656" s="14">
        <v>0.04</v>
      </c>
    </row>
    <row r="657" spans="1:8" s="5" customFormat="1" ht="15" customHeight="1" x14ac:dyDescent="0.2">
      <c r="A657" s="3" t="s">
        <v>317</v>
      </c>
      <c r="B657" s="12">
        <v>139</v>
      </c>
      <c r="C657" s="12">
        <v>42</v>
      </c>
      <c r="D657" s="12">
        <v>97</v>
      </c>
      <c r="E657" s="12">
        <v>104747.99999999997</v>
      </c>
      <c r="F657" s="12">
        <v>59430.999999999993</v>
      </c>
      <c r="G657" s="13">
        <v>19.771393940000014</v>
      </c>
      <c r="H657" s="14">
        <v>1003.8200000000002</v>
      </c>
    </row>
    <row r="658" spans="1:8" s="5" customFormat="1" ht="15" customHeight="1" x14ac:dyDescent="0.2">
      <c r="A658" s="3" t="s">
        <v>551</v>
      </c>
      <c r="B658" s="12">
        <v>58</v>
      </c>
      <c r="C658" s="12">
        <v>30</v>
      </c>
      <c r="D658" s="12">
        <v>28</v>
      </c>
      <c r="E658" s="12">
        <v>13187.000000000002</v>
      </c>
      <c r="F658" s="12">
        <v>9789.9999999999982</v>
      </c>
      <c r="G658" s="13">
        <v>3.1597575769999997</v>
      </c>
      <c r="H658" s="14">
        <v>91.25</v>
      </c>
    </row>
    <row r="659" spans="1:8" s="5" customFormat="1" ht="15" customHeight="1" x14ac:dyDescent="0.2">
      <c r="A659" s="3" t="s">
        <v>552</v>
      </c>
      <c r="B659" s="12">
        <v>46</v>
      </c>
      <c r="C659" s="12">
        <v>10</v>
      </c>
      <c r="D659" s="12">
        <v>36</v>
      </c>
      <c r="E659" s="12">
        <v>5822.9999999999991</v>
      </c>
      <c r="F659" s="12">
        <v>751.00000000000011</v>
      </c>
      <c r="G659" s="13">
        <v>1.0687272719999998</v>
      </c>
      <c r="H659" s="14">
        <v>4.8599999999999994</v>
      </c>
    </row>
    <row r="660" spans="1:8" s="5" customFormat="1" ht="15" customHeight="1" x14ac:dyDescent="0.2">
      <c r="A660" s="3" t="s">
        <v>553</v>
      </c>
      <c r="B660" s="12">
        <v>31</v>
      </c>
      <c r="C660" s="12">
        <v>13</v>
      </c>
      <c r="D660" s="12">
        <v>18</v>
      </c>
      <c r="E660" s="12">
        <v>18480</v>
      </c>
      <c r="F660" s="12">
        <v>6714.9999999999991</v>
      </c>
      <c r="G660" s="13">
        <v>3.3781818190000004</v>
      </c>
      <c r="H660" s="14">
        <v>87.9</v>
      </c>
    </row>
    <row r="661" spans="1:8" s="5" customFormat="1" ht="15" customHeight="1" x14ac:dyDescent="0.2">
      <c r="A661" s="3" t="s">
        <v>554</v>
      </c>
      <c r="B661" s="12">
        <v>36</v>
      </c>
      <c r="C661" s="12">
        <v>9</v>
      </c>
      <c r="D661" s="12">
        <v>27</v>
      </c>
      <c r="E661" s="12">
        <v>4166.0000000000009</v>
      </c>
      <c r="F661" s="12">
        <v>2256.0000000000005</v>
      </c>
      <c r="G661" s="13">
        <v>0.77309091100000016</v>
      </c>
      <c r="H661" s="14">
        <v>37.67</v>
      </c>
    </row>
    <row r="662" spans="1:8" s="5" customFormat="1" ht="15" customHeight="1" x14ac:dyDescent="0.2">
      <c r="A662" s="3" t="s">
        <v>555</v>
      </c>
      <c r="B662" s="12">
        <v>92</v>
      </c>
      <c r="C662" s="12">
        <v>20</v>
      </c>
      <c r="D662" s="12">
        <v>72</v>
      </c>
      <c r="E662" s="12">
        <v>143992.00000000003</v>
      </c>
      <c r="F662" s="12">
        <v>53567.000000000022</v>
      </c>
      <c r="G662" s="13">
        <v>32.240969693999993</v>
      </c>
      <c r="H662" s="14">
        <v>783.7700000000001</v>
      </c>
    </row>
    <row r="663" spans="1:8" s="5" customFormat="1" ht="15" customHeight="1" x14ac:dyDescent="0.2">
      <c r="A663" s="3" t="s">
        <v>556</v>
      </c>
      <c r="B663" s="12">
        <v>47</v>
      </c>
      <c r="C663" s="12">
        <v>22</v>
      </c>
      <c r="D663" s="12">
        <v>25</v>
      </c>
      <c r="E663" s="12">
        <v>26928.000000000004</v>
      </c>
      <c r="F663" s="12">
        <v>20905</v>
      </c>
      <c r="G663" s="13">
        <v>4.9109090909999997</v>
      </c>
      <c r="H663" s="14">
        <v>424.05</v>
      </c>
    </row>
    <row r="664" spans="1:8" s="5" customFormat="1" ht="15" customHeight="1" x14ac:dyDescent="0.2">
      <c r="A664" s="3" t="s">
        <v>557</v>
      </c>
      <c r="B664" s="12">
        <v>4</v>
      </c>
      <c r="C664" s="12">
        <v>2</v>
      </c>
      <c r="D664" s="12">
        <v>2</v>
      </c>
      <c r="E664" s="12">
        <v>270</v>
      </c>
      <c r="F664" s="12">
        <v>120</v>
      </c>
      <c r="G664" s="13">
        <v>4.7272728E-2</v>
      </c>
      <c r="H664" s="14">
        <v>0.36</v>
      </c>
    </row>
    <row r="665" spans="1:8" s="5" customFormat="1" ht="21" customHeight="1" x14ac:dyDescent="0.2">
      <c r="A665" s="3" t="s">
        <v>558</v>
      </c>
      <c r="B665" s="9">
        <f>SUM(B666:B670)</f>
        <v>681</v>
      </c>
      <c r="C665" s="9">
        <f t="shared" ref="C665:H665" si="89">SUM(C666:C670)</f>
        <v>169</v>
      </c>
      <c r="D665" s="9">
        <f t="shared" si="89"/>
        <v>512</v>
      </c>
      <c r="E665" s="9">
        <f t="shared" si="89"/>
        <v>499237.00000000023</v>
      </c>
      <c r="F665" s="9">
        <f t="shared" si="89"/>
        <v>263453.00000000006</v>
      </c>
      <c r="G665" s="10">
        <f t="shared" si="89"/>
        <v>98.345212130999997</v>
      </c>
      <c r="H665" s="11">
        <f t="shared" si="89"/>
        <v>2733.4599999999996</v>
      </c>
    </row>
    <row r="666" spans="1:8" s="5" customFormat="1" ht="15" customHeight="1" x14ac:dyDescent="0.2">
      <c r="A666" s="3" t="s">
        <v>660</v>
      </c>
      <c r="B666" s="12">
        <v>94</v>
      </c>
      <c r="C666" s="12">
        <v>12</v>
      </c>
      <c r="D666" s="12">
        <v>82</v>
      </c>
      <c r="E666" s="12">
        <v>15089.000000000002</v>
      </c>
      <c r="F666" s="12">
        <v>3258.0000000000009</v>
      </c>
      <c r="G666" s="13">
        <v>2.7583636400000011</v>
      </c>
      <c r="H666" s="14">
        <v>24.8</v>
      </c>
    </row>
    <row r="667" spans="1:8" s="5" customFormat="1" ht="15" customHeight="1" x14ac:dyDescent="0.2">
      <c r="A667" s="3" t="s">
        <v>559</v>
      </c>
      <c r="B667" s="12">
        <v>239</v>
      </c>
      <c r="C667" s="12">
        <v>50</v>
      </c>
      <c r="D667" s="12">
        <v>189</v>
      </c>
      <c r="E667" s="12">
        <v>132041.00000000015</v>
      </c>
      <c r="F667" s="12">
        <v>74971.000000000058</v>
      </c>
      <c r="G667" s="13">
        <v>25.273242425000007</v>
      </c>
      <c r="H667" s="14">
        <v>875.19000000000017</v>
      </c>
    </row>
    <row r="668" spans="1:8" s="5" customFormat="1" ht="15" customHeight="1" x14ac:dyDescent="0.2">
      <c r="A668" s="3" t="s">
        <v>560</v>
      </c>
      <c r="B668" s="12">
        <v>208</v>
      </c>
      <c r="C668" s="12">
        <v>95</v>
      </c>
      <c r="D668" s="12">
        <v>113</v>
      </c>
      <c r="E668" s="12">
        <v>329173.00000000012</v>
      </c>
      <c r="F668" s="12">
        <v>172190</v>
      </c>
      <c r="G668" s="13">
        <v>66.128424243999987</v>
      </c>
      <c r="H668" s="14">
        <v>1649.8099999999997</v>
      </c>
    </row>
    <row r="669" spans="1:8" s="5" customFormat="1" ht="15" customHeight="1" x14ac:dyDescent="0.2">
      <c r="A669" s="3" t="s">
        <v>561</v>
      </c>
      <c r="B669" s="12">
        <v>70</v>
      </c>
      <c r="C669" s="12">
        <v>3</v>
      </c>
      <c r="D669" s="12">
        <v>67</v>
      </c>
      <c r="E669" s="12">
        <v>11006</v>
      </c>
      <c r="F669" s="12">
        <v>6227.0000000000009</v>
      </c>
      <c r="G669" s="13">
        <v>2.0012424260000006</v>
      </c>
      <c r="H669" s="14">
        <v>110.37000000000002</v>
      </c>
    </row>
    <row r="670" spans="1:8" s="5" customFormat="1" ht="15" customHeight="1" x14ac:dyDescent="0.2">
      <c r="A670" s="3" t="s">
        <v>562</v>
      </c>
      <c r="B670" s="12">
        <v>70</v>
      </c>
      <c r="C670" s="12">
        <v>9</v>
      </c>
      <c r="D670" s="12">
        <v>61</v>
      </c>
      <c r="E670" s="12">
        <v>11927.999999999996</v>
      </c>
      <c r="F670" s="12">
        <v>6806.9999999999973</v>
      </c>
      <c r="G670" s="13">
        <v>2.1839393959999995</v>
      </c>
      <c r="H670" s="14">
        <v>73.290000000000006</v>
      </c>
    </row>
    <row r="671" spans="1:8" s="5" customFormat="1" ht="21" customHeight="1" x14ac:dyDescent="0.2">
      <c r="A671" s="3" t="s">
        <v>563</v>
      </c>
      <c r="B671" s="9">
        <f>SUM(B672:B682)</f>
        <v>596</v>
      </c>
      <c r="C671" s="9">
        <f t="shared" ref="C671:H671" si="90">SUM(C672:C682)</f>
        <v>49</v>
      </c>
      <c r="D671" s="9">
        <f t="shared" si="90"/>
        <v>547</v>
      </c>
      <c r="E671" s="9">
        <f t="shared" si="90"/>
        <v>47416.000000000007</v>
      </c>
      <c r="F671" s="9">
        <f t="shared" si="90"/>
        <v>20063</v>
      </c>
      <c r="G671" s="10">
        <f t="shared" si="90"/>
        <v>8.669969708</v>
      </c>
      <c r="H671" s="11">
        <f t="shared" si="90"/>
        <v>204.83</v>
      </c>
    </row>
    <row r="672" spans="1:8" s="5" customFormat="1" ht="15" customHeight="1" x14ac:dyDescent="0.2">
      <c r="A672" s="3" t="s">
        <v>661</v>
      </c>
      <c r="B672" s="12">
        <v>44</v>
      </c>
      <c r="C672" s="12" t="s">
        <v>17</v>
      </c>
      <c r="D672" s="12">
        <v>44</v>
      </c>
      <c r="E672" s="12">
        <v>1710.0000000000002</v>
      </c>
      <c r="F672" s="12">
        <v>598</v>
      </c>
      <c r="G672" s="13">
        <v>0.310909092</v>
      </c>
      <c r="H672" s="14">
        <v>7.6500000000000012</v>
      </c>
    </row>
    <row r="673" spans="1:8" s="5" customFormat="1" ht="15" customHeight="1" x14ac:dyDescent="0.2">
      <c r="A673" s="3" t="s">
        <v>564</v>
      </c>
      <c r="B673" s="12">
        <v>131</v>
      </c>
      <c r="C673" s="12">
        <v>7</v>
      </c>
      <c r="D673" s="12">
        <v>124</v>
      </c>
      <c r="E673" s="12">
        <v>11487.000000000004</v>
      </c>
      <c r="F673" s="12">
        <v>5779</v>
      </c>
      <c r="G673" s="13">
        <v>2.1067272740000003</v>
      </c>
      <c r="H673" s="14">
        <v>51.66</v>
      </c>
    </row>
    <row r="674" spans="1:8" s="5" customFormat="1" ht="15" customHeight="1" x14ac:dyDescent="0.2">
      <c r="A674" s="3" t="s">
        <v>565</v>
      </c>
      <c r="B674" s="12">
        <v>5</v>
      </c>
      <c r="C674" s="12" t="s">
        <v>17</v>
      </c>
      <c r="D674" s="12">
        <v>5</v>
      </c>
      <c r="E674" s="12">
        <v>175</v>
      </c>
      <c r="F674" s="12">
        <v>24</v>
      </c>
      <c r="G674" s="13">
        <v>2.9090909000000005E-2</v>
      </c>
      <c r="H674" s="14">
        <v>0.44999999999999996</v>
      </c>
    </row>
    <row r="675" spans="1:8" s="5" customFormat="1" ht="15" customHeight="1" x14ac:dyDescent="0.2">
      <c r="A675" s="3" t="s">
        <v>566</v>
      </c>
      <c r="B675" s="12">
        <v>53</v>
      </c>
      <c r="C675" s="12" t="s">
        <v>17</v>
      </c>
      <c r="D675" s="12">
        <v>53</v>
      </c>
      <c r="E675" s="12">
        <v>1256</v>
      </c>
      <c r="F675" s="12">
        <v>789</v>
      </c>
      <c r="G675" s="13">
        <v>0.22472727300000003</v>
      </c>
      <c r="H675" s="14">
        <v>8.2600000000000016</v>
      </c>
    </row>
    <row r="676" spans="1:8" s="5" customFormat="1" ht="15" customHeight="1" x14ac:dyDescent="0.2">
      <c r="A676" s="3" t="s">
        <v>567</v>
      </c>
      <c r="B676" s="12">
        <v>5</v>
      </c>
      <c r="C676" s="12" t="s">
        <v>17</v>
      </c>
      <c r="D676" s="12">
        <v>5</v>
      </c>
      <c r="E676" s="12">
        <v>44</v>
      </c>
      <c r="F676" s="12">
        <v>3</v>
      </c>
      <c r="G676" s="13">
        <v>8.0000009999999996E-3</v>
      </c>
      <c r="H676" s="14" t="s">
        <v>17</v>
      </c>
    </row>
    <row r="677" spans="1:8" s="5" customFormat="1" ht="15" customHeight="1" x14ac:dyDescent="0.2">
      <c r="A677" s="3" t="s">
        <v>568</v>
      </c>
      <c r="B677" s="12">
        <v>50</v>
      </c>
      <c r="C677" s="12">
        <v>2</v>
      </c>
      <c r="D677" s="12">
        <v>48</v>
      </c>
      <c r="E677" s="12">
        <v>5283</v>
      </c>
      <c r="F677" s="12">
        <v>1001.0000000000001</v>
      </c>
      <c r="G677" s="13">
        <v>0.97509090899999973</v>
      </c>
      <c r="H677" s="14">
        <v>10.649999999999997</v>
      </c>
    </row>
    <row r="678" spans="1:8" s="5" customFormat="1" ht="15" customHeight="1" x14ac:dyDescent="0.2">
      <c r="A678" s="3" t="s">
        <v>569</v>
      </c>
      <c r="B678" s="12">
        <v>5</v>
      </c>
      <c r="C678" s="12" t="s">
        <v>17</v>
      </c>
      <c r="D678" s="12">
        <v>5</v>
      </c>
      <c r="E678" s="12">
        <v>1073</v>
      </c>
      <c r="F678" s="12">
        <v>1023.0000000000001</v>
      </c>
      <c r="G678" s="13">
        <v>0.19327272700000003</v>
      </c>
      <c r="H678" s="14">
        <v>10.670000000000002</v>
      </c>
    </row>
    <row r="679" spans="1:8" s="5" customFormat="1" ht="15" customHeight="1" x14ac:dyDescent="0.2">
      <c r="A679" s="3" t="s">
        <v>441</v>
      </c>
      <c r="B679" s="12">
        <v>114</v>
      </c>
      <c r="C679" s="12">
        <v>5</v>
      </c>
      <c r="D679" s="12">
        <v>109</v>
      </c>
      <c r="E679" s="12">
        <v>11218.000000000002</v>
      </c>
      <c r="F679" s="12">
        <v>3990.9999999999991</v>
      </c>
      <c r="G679" s="13">
        <v>2.0265454539999994</v>
      </c>
      <c r="H679" s="14">
        <v>29.17</v>
      </c>
    </row>
    <row r="680" spans="1:8" s="5" customFormat="1" ht="15" customHeight="1" x14ac:dyDescent="0.2">
      <c r="A680" s="3" t="s">
        <v>570</v>
      </c>
      <c r="B680" s="12">
        <v>74</v>
      </c>
      <c r="C680" s="12">
        <v>25</v>
      </c>
      <c r="D680" s="12">
        <v>49</v>
      </c>
      <c r="E680" s="12">
        <v>6600.9999999999982</v>
      </c>
      <c r="F680" s="12">
        <v>3580.9999999999991</v>
      </c>
      <c r="G680" s="13">
        <v>1.205636366</v>
      </c>
      <c r="H680" s="14">
        <v>36.789999999999992</v>
      </c>
    </row>
    <row r="681" spans="1:8" s="5" customFormat="1" ht="15" customHeight="1" x14ac:dyDescent="0.2">
      <c r="A681" s="3" t="s">
        <v>571</v>
      </c>
      <c r="B681" s="12">
        <v>104</v>
      </c>
      <c r="C681" s="12">
        <v>10</v>
      </c>
      <c r="D681" s="12">
        <v>94</v>
      </c>
      <c r="E681" s="12">
        <v>8390.0000000000018</v>
      </c>
      <c r="F681" s="12">
        <v>3191.9999999999986</v>
      </c>
      <c r="G681" s="13">
        <v>1.5574242470000004</v>
      </c>
      <c r="H681" s="14">
        <v>48.160000000000025</v>
      </c>
    </row>
    <row r="682" spans="1:8" s="5" customFormat="1" ht="15" customHeight="1" x14ac:dyDescent="0.2">
      <c r="A682" s="3" t="s">
        <v>598</v>
      </c>
      <c r="B682" s="12">
        <v>11</v>
      </c>
      <c r="C682" s="12" t="s">
        <v>17</v>
      </c>
      <c r="D682" s="12">
        <v>11</v>
      </c>
      <c r="E682" s="12">
        <v>178.99999999999997</v>
      </c>
      <c r="F682" s="12">
        <v>82</v>
      </c>
      <c r="G682" s="13">
        <v>3.2545456E-2</v>
      </c>
      <c r="H682" s="14">
        <v>1.3699999999999999</v>
      </c>
    </row>
    <row r="683" spans="1:8" s="5" customFormat="1" ht="21" customHeight="1" x14ac:dyDescent="0.2">
      <c r="A683" s="3" t="s">
        <v>572</v>
      </c>
      <c r="B683" s="9">
        <f>SUM(B684:B690)</f>
        <v>272</v>
      </c>
      <c r="C683" s="9">
        <f t="shared" ref="C683:H683" si="91">SUM(C684:C690)</f>
        <v>2</v>
      </c>
      <c r="D683" s="9">
        <f t="shared" si="91"/>
        <v>270</v>
      </c>
      <c r="E683" s="9">
        <f t="shared" si="91"/>
        <v>57918</v>
      </c>
      <c r="F683" s="9">
        <f t="shared" si="91"/>
        <v>13401</v>
      </c>
      <c r="G683" s="10">
        <f t="shared" si="91"/>
        <v>10.571515157000006</v>
      </c>
      <c r="H683" s="11">
        <f t="shared" si="91"/>
        <v>298.61</v>
      </c>
    </row>
    <row r="684" spans="1:8" s="5" customFormat="1" ht="15" customHeight="1" x14ac:dyDescent="0.2">
      <c r="A684" s="3" t="s">
        <v>662</v>
      </c>
      <c r="B684" s="12">
        <v>34</v>
      </c>
      <c r="C684" s="12" t="s">
        <v>17</v>
      </c>
      <c r="D684" s="12">
        <v>34</v>
      </c>
      <c r="E684" s="12">
        <v>1708.9999999999998</v>
      </c>
      <c r="F684" s="12">
        <v>554.00000000000011</v>
      </c>
      <c r="G684" s="13">
        <v>0.31709091000000006</v>
      </c>
      <c r="H684" s="14">
        <v>6.3900000000000006</v>
      </c>
    </row>
    <row r="685" spans="1:8" s="5" customFormat="1" ht="15" customHeight="1" x14ac:dyDescent="0.2">
      <c r="A685" s="3" t="s">
        <v>573</v>
      </c>
      <c r="B685" s="12">
        <v>9</v>
      </c>
      <c r="C685" s="12">
        <v>1</v>
      </c>
      <c r="D685" s="12">
        <v>8</v>
      </c>
      <c r="E685" s="12">
        <v>1560</v>
      </c>
      <c r="F685" s="12">
        <v>509.99999999999989</v>
      </c>
      <c r="G685" s="13">
        <v>0.29606060600000006</v>
      </c>
      <c r="H685" s="14">
        <v>4.3500000000000014</v>
      </c>
    </row>
    <row r="686" spans="1:8" s="5" customFormat="1" ht="15" customHeight="1" x14ac:dyDescent="0.2">
      <c r="A686" s="3" t="s">
        <v>574</v>
      </c>
      <c r="B686" s="12">
        <v>52</v>
      </c>
      <c r="C686" s="12">
        <v>1</v>
      </c>
      <c r="D686" s="12">
        <v>51</v>
      </c>
      <c r="E686" s="12">
        <v>7444.9999999999991</v>
      </c>
      <c r="F686" s="12">
        <v>2756</v>
      </c>
      <c r="G686" s="13">
        <v>1.3500000010000002</v>
      </c>
      <c r="H686" s="14">
        <v>75.839999999999975</v>
      </c>
    </row>
    <row r="687" spans="1:8" s="5" customFormat="1" ht="15" customHeight="1" x14ac:dyDescent="0.2">
      <c r="A687" s="3" t="s">
        <v>575</v>
      </c>
      <c r="B687" s="12">
        <v>24</v>
      </c>
      <c r="C687" s="12" t="s">
        <v>17</v>
      </c>
      <c r="D687" s="12">
        <v>24</v>
      </c>
      <c r="E687" s="12">
        <v>2686.9999999999991</v>
      </c>
      <c r="F687" s="12">
        <v>1983</v>
      </c>
      <c r="G687" s="13">
        <v>0.49509091099999997</v>
      </c>
      <c r="H687" s="14">
        <v>128.72000000000003</v>
      </c>
    </row>
    <row r="688" spans="1:8" s="5" customFormat="1" ht="15" customHeight="1" x14ac:dyDescent="0.2">
      <c r="A688" s="3" t="s">
        <v>576</v>
      </c>
      <c r="B688" s="12">
        <v>27</v>
      </c>
      <c r="C688" s="12" t="s">
        <v>17</v>
      </c>
      <c r="D688" s="12">
        <v>27</v>
      </c>
      <c r="E688" s="12">
        <v>2090</v>
      </c>
      <c r="F688" s="12">
        <v>409.00000000000011</v>
      </c>
      <c r="G688" s="13">
        <v>0.37636363400000006</v>
      </c>
      <c r="H688" s="14">
        <v>7.969999999999998</v>
      </c>
    </row>
    <row r="689" spans="1:8" s="5" customFormat="1" ht="15" customHeight="1" x14ac:dyDescent="0.2">
      <c r="A689" s="3" t="s">
        <v>577</v>
      </c>
      <c r="B689" s="12">
        <v>51</v>
      </c>
      <c r="C689" s="12" t="s">
        <v>17</v>
      </c>
      <c r="D689" s="12">
        <v>51</v>
      </c>
      <c r="E689" s="12">
        <v>9870.0000000000018</v>
      </c>
      <c r="F689" s="12">
        <v>4883.9999999999991</v>
      </c>
      <c r="G689" s="13">
        <v>1.8227272729999999</v>
      </c>
      <c r="H689" s="14">
        <v>47.61</v>
      </c>
    </row>
    <row r="690" spans="1:8" s="5" customFormat="1" ht="15" customHeight="1" x14ac:dyDescent="0.2">
      <c r="A690" s="3" t="s">
        <v>578</v>
      </c>
      <c r="B690" s="12">
        <v>75</v>
      </c>
      <c r="C690" s="12" t="s">
        <v>17</v>
      </c>
      <c r="D690" s="12">
        <v>75</v>
      </c>
      <c r="E690" s="12">
        <v>32556.999999999996</v>
      </c>
      <c r="F690" s="12">
        <v>2304.9999999999991</v>
      </c>
      <c r="G690" s="13">
        <v>5.9141818220000051</v>
      </c>
      <c r="H690" s="14">
        <v>27.730000000000011</v>
      </c>
    </row>
    <row r="691" spans="1:8" s="5" customFormat="1" ht="21" customHeight="1" x14ac:dyDescent="0.2">
      <c r="A691" s="3" t="s">
        <v>579</v>
      </c>
      <c r="B691" s="9">
        <f>SUM(B692:B696)</f>
        <v>266</v>
      </c>
      <c r="C691" s="9">
        <f t="shared" ref="C691:H691" si="92">SUM(C692:C696)</f>
        <v>4</v>
      </c>
      <c r="D691" s="9">
        <f t="shared" si="92"/>
        <v>262</v>
      </c>
      <c r="E691" s="9">
        <f t="shared" si="92"/>
        <v>27122</v>
      </c>
      <c r="F691" s="9">
        <f t="shared" si="92"/>
        <v>14136.000000000007</v>
      </c>
      <c r="G691" s="10">
        <f t="shared" si="92"/>
        <v>4.9239090990000012</v>
      </c>
      <c r="H691" s="11">
        <f t="shared" si="92"/>
        <v>194.40000000000003</v>
      </c>
    </row>
    <row r="692" spans="1:8" s="5" customFormat="1" ht="15" customHeight="1" x14ac:dyDescent="0.2">
      <c r="A692" s="3" t="s">
        <v>663</v>
      </c>
      <c r="B692" s="12">
        <v>7</v>
      </c>
      <c r="C692" s="12">
        <v>1</v>
      </c>
      <c r="D692" s="12">
        <v>6</v>
      </c>
      <c r="E692" s="12">
        <v>163.00000000000003</v>
      </c>
      <c r="F692" s="12">
        <v>109.00000000000001</v>
      </c>
      <c r="G692" s="13">
        <v>4.5545454999999992E-2</v>
      </c>
      <c r="H692" s="14">
        <v>2.1</v>
      </c>
    </row>
    <row r="693" spans="1:8" s="5" customFormat="1" ht="15" customHeight="1" x14ac:dyDescent="0.2">
      <c r="A693" s="3" t="s">
        <v>580</v>
      </c>
      <c r="B693" s="12">
        <v>24</v>
      </c>
      <c r="C693" s="12" t="s">
        <v>17</v>
      </c>
      <c r="D693" s="12">
        <v>24</v>
      </c>
      <c r="E693" s="12">
        <v>1177</v>
      </c>
      <c r="F693" s="12">
        <v>809.00000000000023</v>
      </c>
      <c r="G693" s="13">
        <v>0.21763636399999997</v>
      </c>
      <c r="H693" s="14">
        <v>14.029999999999998</v>
      </c>
    </row>
    <row r="694" spans="1:8" s="5" customFormat="1" ht="15" customHeight="1" x14ac:dyDescent="0.2">
      <c r="A694" s="3" t="s">
        <v>581</v>
      </c>
      <c r="B694" s="12">
        <v>74</v>
      </c>
      <c r="C694" s="12">
        <v>2</v>
      </c>
      <c r="D694" s="12">
        <v>72</v>
      </c>
      <c r="E694" s="12">
        <v>12134</v>
      </c>
      <c r="F694" s="12">
        <v>8213.0000000000036</v>
      </c>
      <c r="G694" s="13">
        <v>2.1820000039999998</v>
      </c>
      <c r="H694" s="14">
        <v>96.910000000000011</v>
      </c>
    </row>
    <row r="695" spans="1:8" s="5" customFormat="1" ht="15" customHeight="1" x14ac:dyDescent="0.2">
      <c r="A695" s="3" t="s">
        <v>582</v>
      </c>
      <c r="B695" s="12">
        <v>38</v>
      </c>
      <c r="C695" s="12" t="s">
        <v>17</v>
      </c>
      <c r="D695" s="12">
        <v>38</v>
      </c>
      <c r="E695" s="12">
        <v>1735</v>
      </c>
      <c r="F695" s="12">
        <v>621.00000000000011</v>
      </c>
      <c r="G695" s="13">
        <v>0.31999999899999998</v>
      </c>
      <c r="H695" s="14">
        <v>10.129999999999999</v>
      </c>
    </row>
    <row r="696" spans="1:8" s="5" customFormat="1" ht="15" customHeight="1" x14ac:dyDescent="0.2">
      <c r="A696" s="3" t="s">
        <v>91</v>
      </c>
      <c r="B696" s="12">
        <v>123</v>
      </c>
      <c r="C696" s="12">
        <v>1</v>
      </c>
      <c r="D696" s="12">
        <v>122</v>
      </c>
      <c r="E696" s="12">
        <v>11913.000000000002</v>
      </c>
      <c r="F696" s="12">
        <v>4384.0000000000027</v>
      </c>
      <c r="G696" s="13">
        <v>2.158727277000001</v>
      </c>
      <c r="H696" s="14">
        <v>71.230000000000047</v>
      </c>
    </row>
    <row r="697" spans="1:8" s="5" customFormat="1" ht="21" customHeight="1" x14ac:dyDescent="0.2">
      <c r="A697" s="3" t="s">
        <v>583</v>
      </c>
      <c r="B697" s="9">
        <f>SUM(B698:B702)</f>
        <v>1601</v>
      </c>
      <c r="C697" s="9">
        <f t="shared" ref="C697:H697" si="93">SUM(C698:C702)</f>
        <v>210</v>
      </c>
      <c r="D697" s="9">
        <f t="shared" si="93"/>
        <v>1391</v>
      </c>
      <c r="E697" s="9">
        <f t="shared" si="93"/>
        <v>1181090</v>
      </c>
      <c r="F697" s="9">
        <f t="shared" si="93"/>
        <v>646409</v>
      </c>
      <c r="G697" s="10">
        <f t="shared" si="93"/>
        <v>245.99030303999993</v>
      </c>
      <c r="H697" s="11">
        <f t="shared" si="93"/>
        <v>6825.86</v>
      </c>
    </row>
    <row r="698" spans="1:8" s="5" customFormat="1" ht="15" customHeight="1" x14ac:dyDescent="0.2">
      <c r="A698" s="3" t="s">
        <v>584</v>
      </c>
      <c r="B698" s="12">
        <v>323</v>
      </c>
      <c r="C698" s="12">
        <v>82</v>
      </c>
      <c r="D698" s="12">
        <v>241</v>
      </c>
      <c r="E698" s="12">
        <v>311641.99999999983</v>
      </c>
      <c r="F698" s="12">
        <v>127596.00000000006</v>
      </c>
      <c r="G698" s="13">
        <v>73.742060603999974</v>
      </c>
      <c r="H698" s="14">
        <v>1890.3100000000004</v>
      </c>
    </row>
    <row r="699" spans="1:8" s="5" customFormat="1" ht="15" customHeight="1" x14ac:dyDescent="0.2">
      <c r="A699" s="3" t="s">
        <v>585</v>
      </c>
      <c r="B699" s="12">
        <v>197</v>
      </c>
      <c r="C699" s="12">
        <v>18</v>
      </c>
      <c r="D699" s="12">
        <v>179</v>
      </c>
      <c r="E699" s="12">
        <v>78058.000000000015</v>
      </c>
      <c r="F699" s="12">
        <v>37000.000000000022</v>
      </c>
      <c r="G699" s="13">
        <v>16.357575761999996</v>
      </c>
      <c r="H699" s="14">
        <v>363.63999999999993</v>
      </c>
    </row>
    <row r="700" spans="1:8" s="5" customFormat="1" ht="15" customHeight="1" x14ac:dyDescent="0.2">
      <c r="A700" s="3" t="s">
        <v>586</v>
      </c>
      <c r="B700" s="12">
        <v>283</v>
      </c>
      <c r="C700" s="12">
        <v>21</v>
      </c>
      <c r="D700" s="12">
        <v>262</v>
      </c>
      <c r="E700" s="12">
        <v>157156</v>
      </c>
      <c r="F700" s="12">
        <v>77816.999999999985</v>
      </c>
      <c r="G700" s="13">
        <v>29.72727272700001</v>
      </c>
      <c r="H700" s="14">
        <v>725.28000000000031</v>
      </c>
    </row>
    <row r="701" spans="1:8" s="5" customFormat="1" ht="15" customHeight="1" x14ac:dyDescent="0.2">
      <c r="A701" s="3" t="s">
        <v>587</v>
      </c>
      <c r="B701" s="12">
        <v>520</v>
      </c>
      <c r="C701" s="12">
        <v>86</v>
      </c>
      <c r="D701" s="12">
        <v>434</v>
      </c>
      <c r="E701" s="12">
        <v>589712.00000000023</v>
      </c>
      <c r="F701" s="12">
        <v>376482.99999999994</v>
      </c>
      <c r="G701" s="13">
        <v>118.02163636599992</v>
      </c>
      <c r="H701" s="14">
        <v>3616.2299999999991</v>
      </c>
    </row>
    <row r="702" spans="1:8" s="5" customFormat="1" ht="15" customHeight="1" x14ac:dyDescent="0.2">
      <c r="A702" s="3" t="s">
        <v>588</v>
      </c>
      <c r="B702" s="12">
        <v>278</v>
      </c>
      <c r="C702" s="12">
        <v>3</v>
      </c>
      <c r="D702" s="12">
        <v>275</v>
      </c>
      <c r="E702" s="12">
        <v>44522.000000000015</v>
      </c>
      <c r="F702" s="12">
        <v>27513</v>
      </c>
      <c r="G702" s="13">
        <v>8.1417575810000002</v>
      </c>
      <c r="H702" s="14">
        <v>230.40000000000012</v>
      </c>
    </row>
    <row r="703" spans="1:8" s="5" customFormat="1" ht="21" customHeight="1" x14ac:dyDescent="0.2">
      <c r="A703" s="3" t="s">
        <v>674</v>
      </c>
      <c r="B703" s="9">
        <f>SUM(B704:B708)</f>
        <v>571</v>
      </c>
      <c r="C703" s="9">
        <f t="shared" ref="C703:H703" si="94">SUM(C704:C708)</f>
        <v>77</v>
      </c>
      <c r="D703" s="9">
        <f t="shared" si="94"/>
        <v>494</v>
      </c>
      <c r="E703" s="9">
        <f t="shared" si="94"/>
        <v>42649</v>
      </c>
      <c r="F703" s="9">
        <f t="shared" si="94"/>
        <v>28623.999999999996</v>
      </c>
      <c r="G703" s="10">
        <f t="shared" si="94"/>
        <v>8.4285757769999989</v>
      </c>
      <c r="H703" s="11">
        <f t="shared" si="94"/>
        <v>373.21000000000004</v>
      </c>
    </row>
    <row r="704" spans="1:8" s="5" customFormat="1" ht="15" customHeight="1" x14ac:dyDescent="0.2">
      <c r="A704" s="3" t="s">
        <v>593</v>
      </c>
      <c r="B704" s="12">
        <v>176</v>
      </c>
      <c r="C704" s="12">
        <v>50</v>
      </c>
      <c r="D704" s="12">
        <v>126</v>
      </c>
      <c r="E704" s="12">
        <v>12228.999999999998</v>
      </c>
      <c r="F704" s="12">
        <v>10467</v>
      </c>
      <c r="G704" s="13">
        <v>2.8691212229999996</v>
      </c>
      <c r="H704" s="14">
        <v>125.39000000000001</v>
      </c>
    </row>
    <row r="705" spans="1:9" s="5" customFormat="1" ht="15" customHeight="1" x14ac:dyDescent="0.2">
      <c r="A705" s="3" t="s">
        <v>594</v>
      </c>
      <c r="B705" s="12">
        <v>118</v>
      </c>
      <c r="C705" s="12">
        <v>5</v>
      </c>
      <c r="D705" s="12">
        <v>113</v>
      </c>
      <c r="E705" s="12">
        <v>11356.999999999998</v>
      </c>
      <c r="F705" s="12">
        <v>7892</v>
      </c>
      <c r="G705" s="13">
        <v>2.0661818229999991</v>
      </c>
      <c r="H705" s="14">
        <v>99.310000000000059</v>
      </c>
    </row>
    <row r="706" spans="1:9" s="5" customFormat="1" ht="15" customHeight="1" x14ac:dyDescent="0.2">
      <c r="A706" s="3" t="s">
        <v>595</v>
      </c>
      <c r="B706" s="12">
        <v>41</v>
      </c>
      <c r="C706" s="12" t="s">
        <v>17</v>
      </c>
      <c r="D706" s="12">
        <v>41</v>
      </c>
      <c r="E706" s="12">
        <v>2566</v>
      </c>
      <c r="F706" s="12">
        <v>1739</v>
      </c>
      <c r="G706" s="13">
        <v>0.46836363599999997</v>
      </c>
      <c r="H706" s="14">
        <v>30.160000000000004</v>
      </c>
    </row>
    <row r="707" spans="1:9" s="5" customFormat="1" ht="15" customHeight="1" x14ac:dyDescent="0.2">
      <c r="A707" s="3" t="s">
        <v>596</v>
      </c>
      <c r="B707" s="12">
        <v>76</v>
      </c>
      <c r="C707" s="12">
        <v>6</v>
      </c>
      <c r="D707" s="12">
        <v>70</v>
      </c>
      <c r="E707" s="12">
        <v>3789.0000000000009</v>
      </c>
      <c r="F707" s="12">
        <v>2637.9999999999995</v>
      </c>
      <c r="G707" s="13">
        <v>0.70254545499999999</v>
      </c>
      <c r="H707" s="14">
        <v>35.94</v>
      </c>
    </row>
    <row r="708" spans="1:9" s="5" customFormat="1" ht="15" customHeight="1" x14ac:dyDescent="0.2">
      <c r="A708" s="4" t="s">
        <v>597</v>
      </c>
      <c r="B708" s="16">
        <v>160</v>
      </c>
      <c r="C708" s="16">
        <v>16</v>
      </c>
      <c r="D708" s="16">
        <v>144</v>
      </c>
      <c r="E708" s="16">
        <v>12708.000000000002</v>
      </c>
      <c r="F708" s="16">
        <v>5887.9999999999973</v>
      </c>
      <c r="G708" s="17">
        <v>2.3223636399999998</v>
      </c>
      <c r="H708" s="18">
        <v>82.41</v>
      </c>
    </row>
    <row r="709" spans="1:9" s="20" customFormat="1" ht="18" customHeight="1" x14ac:dyDescent="0.2">
      <c r="A709" s="26" t="s">
        <v>670</v>
      </c>
      <c r="B709" s="26"/>
      <c r="C709" s="26"/>
      <c r="D709" s="26"/>
      <c r="E709" s="26"/>
      <c r="F709" s="26"/>
      <c r="G709" s="26"/>
      <c r="H709" s="26"/>
    </row>
    <row r="710" spans="1:9" s="24" customFormat="1" ht="18" customHeight="1" x14ac:dyDescent="0.2">
      <c r="A710" s="19" t="s">
        <v>591</v>
      </c>
      <c r="B710" s="21"/>
      <c r="C710" s="21"/>
      <c r="D710" s="21"/>
      <c r="E710" s="21"/>
      <c r="F710" s="21"/>
      <c r="G710" s="22"/>
      <c r="H710" s="23"/>
    </row>
    <row r="711" spans="1:9" ht="24.75" customHeight="1" x14ac:dyDescent="0.2">
      <c r="A711" s="27" t="s">
        <v>673</v>
      </c>
      <c r="B711" s="27"/>
      <c r="C711" s="27"/>
      <c r="D711" s="27"/>
      <c r="E711" s="27"/>
      <c r="F711" s="27"/>
      <c r="G711" s="27"/>
      <c r="H711" s="27"/>
      <c r="I711" s="25"/>
    </row>
    <row r="712" spans="1:9" x14ac:dyDescent="0.2">
      <c r="A712" s="8"/>
      <c r="B712" s="8"/>
      <c r="C712" s="8"/>
      <c r="D712" s="8"/>
      <c r="E712" s="8"/>
      <c r="F712" s="8"/>
      <c r="G712" s="8"/>
      <c r="H712" s="8"/>
    </row>
    <row r="713" spans="1:9" x14ac:dyDescent="0.2">
      <c r="A713"/>
      <c r="B713" s="8"/>
      <c r="C713" s="8"/>
      <c r="D713" s="8"/>
      <c r="E713" s="8"/>
      <c r="F713" s="8"/>
      <c r="G713" s="8"/>
      <c r="H713" s="8"/>
    </row>
  </sheetData>
  <mergeCells count="8">
    <mergeCell ref="A709:H709"/>
    <mergeCell ref="A711:H711"/>
    <mergeCell ref="A1:H1"/>
    <mergeCell ref="E2:F2"/>
    <mergeCell ref="G2:G3"/>
    <mergeCell ref="H2:H3"/>
    <mergeCell ref="B2:D2"/>
    <mergeCell ref="A2:A3"/>
  </mergeCells>
  <printOptions horizontalCentered="1"/>
  <pageMargins left="0.74803149606299213" right="0.74803149606299213" top="0.98425196850393704" bottom="0.98425196850393704" header="0" footer="0"/>
  <pageSetup scale="78" orientation="portrait" r:id="rId1"/>
  <headerFooter alignWithMargins="0"/>
  <rowBreaks count="2" manualBreakCount="2">
    <brk id="634" max="7" man="1"/>
    <brk id="680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1</vt:lpstr>
      <vt:lpstr>'Cuadro 1'!Área_de_impresión</vt:lpstr>
      <vt:lpstr>'Cuadro 1'!Títulos_a_imprimir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VILLAVICENCIO</dc:creator>
  <cp:lastModifiedBy>GEOVANNE ESPINO</cp:lastModifiedBy>
  <cp:lastPrinted>2025-07-08T15:06:06Z</cp:lastPrinted>
  <dcterms:created xsi:type="dcterms:W3CDTF">2025-06-10T16:18:22Z</dcterms:created>
  <dcterms:modified xsi:type="dcterms:W3CDTF">2025-07-09T19:22:36Z</dcterms:modified>
</cp:coreProperties>
</file>